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66925"/>
  <mc:AlternateContent xmlns:mc="http://schemas.openxmlformats.org/markup-compatibility/2006">
    <mc:Choice Requires="x15">
      <x15ac:absPath xmlns:x15ac="http://schemas.microsoft.com/office/spreadsheetml/2010/11/ac" url="C:\Users\mspol\Desktop\"/>
    </mc:Choice>
  </mc:AlternateContent>
  <xr:revisionPtr revIDLastSave="0" documentId="13_ncr:1_{629A6CB9-2822-4855-81E7-C8D68FD25C89}" xr6:coauthVersionLast="43" xr6:coauthVersionMax="43" xr10:uidLastSave="{00000000-0000-0000-0000-000000000000}"/>
  <bookViews>
    <workbookView xWindow="-120" yWindow="-120" windowWidth="29040" windowHeight="15840" xr2:uid="{00000000-000D-0000-FFFF-FFFF00000000}"/>
  </bookViews>
  <sheets>
    <sheet name="Intro" sheetId="2" r:id="rId1"/>
    <sheet name="Overview" sheetId="1" r:id="rId2"/>
    <sheet name="Workout Info" sheetId="3" r:id="rId3"/>
    <sheet name="Option 1 Calendar" sheetId="4" r:id="rId4"/>
    <sheet name="Option 2 Calendar"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 i="5" l="1"/>
  <c r="J16" i="4"/>
  <c r="P16" i="5"/>
  <c r="L16" i="5"/>
  <c r="F16" i="5"/>
  <c r="D16" i="5"/>
  <c r="Q15" i="5"/>
  <c r="Q15" i="4"/>
  <c r="P16" i="4" s="1"/>
  <c r="L16" i="4"/>
  <c r="D16" i="4"/>
  <c r="H16" i="5" l="1"/>
  <c r="F16" i="4"/>
  <c r="H16" i="4"/>
  <c r="D23" i="1" l="1"/>
  <c r="Q92" i="5" s="1"/>
  <c r="D22" i="1"/>
  <c r="Q87" i="5" s="1"/>
  <c r="D20" i="1"/>
  <c r="Q73" i="5" s="1"/>
  <c r="D19" i="1"/>
  <c r="Q68" i="5" s="1"/>
  <c r="D18" i="1"/>
  <c r="Q63" i="5" s="1"/>
  <c r="D16" i="1"/>
  <c r="Q49" i="5" s="1"/>
  <c r="D15" i="1"/>
  <c r="Q44" i="5" s="1"/>
  <c r="P45" i="5" s="1"/>
  <c r="D14" i="1"/>
  <c r="Q39" i="5" s="1"/>
  <c r="P40" i="5" s="1"/>
  <c r="D12" i="1"/>
  <c r="Q25" i="5" s="1"/>
  <c r="D11" i="1"/>
  <c r="Q20" i="5" s="1"/>
  <c r="P93" i="5" l="1"/>
  <c r="D93" i="5"/>
  <c r="L93" i="5"/>
  <c r="H93" i="5"/>
  <c r="N93" i="5"/>
  <c r="F93" i="5"/>
  <c r="H88" i="5"/>
  <c r="L88" i="5"/>
  <c r="N88" i="5"/>
  <c r="D88" i="5"/>
  <c r="F88" i="5"/>
  <c r="P88" i="5"/>
  <c r="H64" i="5"/>
  <c r="N64" i="5"/>
  <c r="L64" i="5"/>
  <c r="D64" i="5"/>
  <c r="F64" i="5"/>
  <c r="P64" i="5"/>
  <c r="P69" i="5"/>
  <c r="N69" i="5"/>
  <c r="F69" i="5"/>
  <c r="L69" i="5"/>
  <c r="H69" i="5"/>
  <c r="D69" i="5"/>
  <c r="L50" i="5"/>
  <c r="H50" i="5"/>
  <c r="P50" i="5"/>
  <c r="F50" i="5"/>
  <c r="N50" i="5"/>
  <c r="D50" i="5"/>
  <c r="L74" i="5"/>
  <c r="P74" i="5"/>
  <c r="N74" i="5"/>
  <c r="H74" i="5"/>
  <c r="F74" i="5"/>
  <c r="D74" i="5"/>
  <c r="D13" i="1"/>
  <c r="Q34" i="5" s="1"/>
  <c r="Q20" i="4"/>
  <c r="Q49" i="4"/>
  <c r="J50" i="4" s="1"/>
  <c r="Q25" i="4"/>
  <c r="Q63" i="4"/>
  <c r="Q39" i="4"/>
  <c r="D21" i="1"/>
  <c r="Q78" i="5" s="1"/>
  <c r="Q68" i="4"/>
  <c r="Q87" i="4"/>
  <c r="Q92" i="4"/>
  <c r="D17" i="1"/>
  <c r="Q58" i="5" s="1"/>
  <c r="Q44" i="4"/>
  <c r="Q73" i="4"/>
  <c r="D10" i="1"/>
  <c r="N45" i="5" l="1"/>
  <c r="J45" i="4"/>
  <c r="J26" i="4"/>
  <c r="N26" i="5"/>
  <c r="P79" i="5"/>
  <c r="N79" i="5"/>
  <c r="H79" i="5"/>
  <c r="L79" i="5"/>
  <c r="D79" i="5"/>
  <c r="F79" i="5"/>
  <c r="N21" i="5"/>
  <c r="J21" i="4"/>
  <c r="P59" i="5"/>
  <c r="N59" i="5"/>
  <c r="H59" i="5"/>
  <c r="L59" i="5"/>
  <c r="F59" i="5"/>
  <c r="J40" i="4"/>
  <c r="N40" i="5"/>
  <c r="H45" i="5"/>
  <c r="F45" i="5"/>
  <c r="L45" i="5"/>
  <c r="D45" i="5"/>
  <c r="H40" i="5"/>
  <c r="F40" i="5"/>
  <c r="L40" i="5"/>
  <c r="D40" i="5"/>
  <c r="H21" i="5"/>
  <c r="P21" i="5"/>
  <c r="F21" i="5"/>
  <c r="L21" i="5"/>
  <c r="D21" i="5"/>
  <c r="L26" i="5"/>
  <c r="D26" i="5"/>
  <c r="H26" i="5"/>
  <c r="P26" i="5"/>
  <c r="F26" i="5"/>
  <c r="F88" i="4"/>
  <c r="L88" i="4"/>
  <c r="J88" i="4"/>
  <c r="H88" i="4"/>
  <c r="D88" i="4"/>
  <c r="P88" i="4"/>
  <c r="Q58" i="4"/>
  <c r="L40" i="4"/>
  <c r="D40" i="4"/>
  <c r="P40" i="4"/>
  <c r="H40" i="4"/>
  <c r="F40" i="4"/>
  <c r="P26" i="4"/>
  <c r="F26" i="4"/>
  <c r="L26" i="4"/>
  <c r="D26" i="4"/>
  <c r="H26" i="4"/>
  <c r="H45" i="4"/>
  <c r="P45" i="4"/>
  <c r="F45" i="4"/>
  <c r="L45" i="4"/>
  <c r="D45" i="4"/>
  <c r="Q78" i="4"/>
  <c r="P50" i="4"/>
  <c r="F50" i="4"/>
  <c r="L50" i="4"/>
  <c r="D50" i="4"/>
  <c r="H50" i="4"/>
  <c r="J74" i="4"/>
  <c r="D74" i="4"/>
  <c r="P74" i="4"/>
  <c r="F74" i="4"/>
  <c r="L74" i="4"/>
  <c r="H74" i="4"/>
  <c r="D21" i="4"/>
  <c r="H21" i="4"/>
  <c r="F21" i="4"/>
  <c r="P21" i="4"/>
  <c r="L21" i="4"/>
  <c r="F93" i="4"/>
  <c r="L93" i="4"/>
  <c r="J93" i="4"/>
  <c r="H93" i="4"/>
  <c r="D93" i="4"/>
  <c r="P93" i="4"/>
  <c r="F69" i="4"/>
  <c r="L69" i="4"/>
  <c r="H69" i="4"/>
  <c r="J69" i="4"/>
  <c r="D69" i="4"/>
  <c r="P69" i="4"/>
  <c r="F64" i="4"/>
  <c r="L64" i="4"/>
  <c r="H64" i="4"/>
  <c r="D64" i="4"/>
  <c r="J64" i="4"/>
  <c r="P64" i="4"/>
  <c r="Q34" i="4"/>
  <c r="N35" i="5" l="1"/>
  <c r="J35" i="4"/>
  <c r="P35" i="5"/>
  <c r="F35" i="5"/>
  <c r="L35" i="5"/>
  <c r="D35" i="5"/>
  <c r="H35" i="5"/>
  <c r="D59" i="5"/>
  <c r="H35" i="4"/>
  <c r="P35" i="4"/>
  <c r="F35" i="4"/>
  <c r="L35" i="4"/>
  <c r="D35" i="4"/>
  <c r="J79" i="4"/>
  <c r="D79" i="4"/>
  <c r="P79" i="4"/>
  <c r="F79" i="4"/>
  <c r="L79" i="4"/>
  <c r="H79" i="4"/>
  <c r="F59" i="4"/>
  <c r="P59" i="4"/>
  <c r="L59" i="4"/>
  <c r="H59" i="4"/>
  <c r="J59" i="4"/>
  <c r="D59" i="4"/>
</calcChain>
</file>

<file path=xl/sharedStrings.xml><?xml version="1.0" encoding="utf-8"?>
<sst xmlns="http://schemas.openxmlformats.org/spreadsheetml/2006/main" count="395" uniqueCount="75">
  <si>
    <t>Enter your starting mileage here:</t>
  </si>
  <si>
    <t>Enter your peak mileage here:</t>
  </si>
  <si>
    <t>Week</t>
  </si>
  <si>
    <t>Date</t>
  </si>
  <si>
    <t>Mileage</t>
  </si>
  <si>
    <t>Workout 1</t>
  </si>
  <si>
    <t>Workout 2</t>
  </si>
  <si>
    <t>Details</t>
  </si>
  <si>
    <t>N/A</t>
  </si>
  <si>
    <t>Hill Repeats</t>
  </si>
  <si>
    <t>3-6 x 5 min w/ 2:00 active rec.</t>
  </si>
  <si>
    <t>6-12 x 200m on/200m off</t>
  </si>
  <si>
    <t>Summer Overview</t>
  </si>
  <si>
    <t xml:space="preserve">Day </t>
  </si>
  <si>
    <t>Tuesday</t>
  </si>
  <si>
    <t>Wednesday</t>
  </si>
  <si>
    <t>Thursday</t>
  </si>
  <si>
    <t>Friday</t>
  </si>
  <si>
    <t>Saturday</t>
  </si>
  <si>
    <t>Sunday</t>
  </si>
  <si>
    <t xml:space="preserve">Monday </t>
  </si>
  <si>
    <t>Type of Run</t>
  </si>
  <si>
    <t>Workout</t>
  </si>
  <si>
    <t>Very Easy/Off</t>
  </si>
  <si>
    <t>Long Run</t>
  </si>
  <si>
    <t>Easy Run</t>
  </si>
  <si>
    <t>Percentage of Weekly Mileage</t>
  </si>
  <si>
    <t>10-15%</t>
  </si>
  <si>
    <t>0-5%</t>
  </si>
  <si>
    <t>Weekly Overview (Option 1)</t>
  </si>
  <si>
    <t>Weekly Overview (Option 2)</t>
  </si>
  <si>
    <t>2-3 x 10 min or 1-2 x 10 min + 1 x 5 min w/ 2:30 active rec.</t>
  </si>
  <si>
    <t xml:space="preserve">1-2 x 15 min or 1 x 15 min + 1 x 10 min or 1 x 15 min + 1 x 5 min w/ 3:00 active rec. </t>
  </si>
  <si>
    <t>4-8 x 400m w/ 2:00 active rec.</t>
  </si>
  <si>
    <t>8-16 x 200m w/ 1:00 active rec.</t>
  </si>
  <si>
    <t>Fartlek</t>
  </si>
  <si>
    <t>Tempo</t>
  </si>
  <si>
    <t>Intervals</t>
  </si>
  <si>
    <t>Flat Strides</t>
  </si>
  <si>
    <t>2 min on/1:30 off for 24:30 (7 sets of on/off)</t>
  </si>
  <si>
    <t>1 min on/1 min off for 20 mins (10 sets of on/off)</t>
  </si>
  <si>
    <t>3 min on/2 min off for 30 mins (6 sets of on/off)</t>
  </si>
  <si>
    <t>15-18%</t>
  </si>
  <si>
    <t>1 mi, 2 x 800m, 1 mi at 8k/6k race pace w/ 3:00 active rec.</t>
  </si>
  <si>
    <t>6 x 800m at 8k/6k race pace w/ 2:00 active rec.</t>
  </si>
  <si>
    <t>4-8 x 400m (200 up, 200 down) w/ 2:00 active rec.</t>
  </si>
  <si>
    <t>8-16 x 200m (100 up, 100 down) w/ 1:00 active rec.</t>
  </si>
  <si>
    <r>
      <rPr>
        <b/>
        <sz val="11"/>
        <color theme="1"/>
        <rFont val="Calibri"/>
        <family val="2"/>
        <scheme val="minor"/>
      </rPr>
      <t>Workout Information</t>
    </r>
    <r>
      <rPr>
        <sz val="11"/>
        <color theme="1"/>
        <rFont val="Calibri"/>
        <family val="2"/>
        <scheme val="minor"/>
      </rPr>
      <t xml:space="preserve">:
This part of the document will give details about the workouts we will be doing during the summer. Workouts will not officially begin until about halfway through the program, since getting back into running is an adjustment in itself. If you're looking for faster stuff early in the summer, then I'd recommend doing short stride sets after some normal runs. I don't want people to get burnt out by doing too much too quickly.
For each workout during the summer, </t>
    </r>
    <r>
      <rPr>
        <b/>
        <sz val="11"/>
        <color theme="1"/>
        <rFont val="Calibri"/>
        <family val="2"/>
        <scheme val="minor"/>
      </rPr>
      <t>the key to keeping things consistent is to keep effort level the same for each set of workouts</t>
    </r>
    <r>
      <rPr>
        <sz val="11"/>
        <color theme="1"/>
        <rFont val="Calibri"/>
        <family val="2"/>
        <scheme val="minor"/>
      </rPr>
      <t xml:space="preserve">. Even though the repeats are getting shorter by week in each set, the recovery time is decreasing as well. It's more beneficial to run at a slower pace and be able to finish as many reps as you can rather than run too hard and have to cut the workout short.
Below are things to consider for each workout:
• Active Recovery - this just means that rather than standing around for rest, you walk, jog, or anything else to stay moving before starting up again.
• Warmups and Cooldowns - Try to run at least a mile before and after each workout before jumping into harder efforts. This will also help you reach the 15-18% of weekly mileage on workout days.
</t>
    </r>
    <r>
      <rPr>
        <u/>
        <sz val="11"/>
        <color theme="1"/>
        <rFont val="Calibri"/>
        <family val="2"/>
        <scheme val="minor"/>
      </rPr>
      <t>Hill Repeats</t>
    </r>
    <r>
      <rPr>
        <sz val="11"/>
        <color theme="1"/>
        <rFont val="Calibri"/>
        <family val="2"/>
        <scheme val="minor"/>
      </rPr>
      <t xml:space="preserve">:
• Do these at a hard effort going up and down the hill, but they should not be a sprint.
• It’s okay if you can’t find a hill that’s long enough for these workouts, just make sure that half of the repeat is going downhill and half is going uphill. Even though going downhill feels much easier it puts a lot of stress on the legs.
</t>
    </r>
    <r>
      <rPr>
        <u/>
        <sz val="11"/>
        <color theme="1"/>
        <rFont val="Calibri"/>
        <family val="2"/>
        <scheme val="minor"/>
      </rPr>
      <t>Flat Strides:</t>
    </r>
    <r>
      <rPr>
        <sz val="11"/>
        <color theme="1"/>
        <rFont val="Calibri"/>
        <family val="2"/>
        <scheme val="minor"/>
      </rPr>
      <t xml:space="preserve">
• Start off by jogging 100m, and then begin to gradually build up speed for the second 100m until you reach a sprint by the end.
• The purpose of this workout is to practice good form, so focus on that rather than speed. Slow down if you feel like your running form is breaking down.
• Don’t sprint the "on" sections. But if you’re feeling good and want to get one or two fast reps in then you can.
• Do these on a softer surface, like a grassy loop if you can measure out the distances well. A track also works.
</t>
    </r>
    <r>
      <rPr>
        <u/>
        <sz val="11"/>
        <color theme="1"/>
        <rFont val="Calibri"/>
        <family val="2"/>
        <scheme val="minor"/>
      </rPr>
      <t xml:space="preserve">Fartlek:
</t>
    </r>
    <r>
      <rPr>
        <sz val="11"/>
        <color theme="1"/>
        <rFont val="Calibri"/>
        <family val="2"/>
        <scheme val="minor"/>
      </rPr>
      <t xml:space="preserve">• Treat these like normal easy runs, just with a middle section where you vary your speed. Take your warmup like your first mile or 2 of your easy run, and then start incorporating the faster paces from there.
• The "on" sections shouldn't be a sprint, they should be around 8k/6k race pace. The "off" sections should be around your easy pace or slightly slower, but not a jog like your active recovery. 
</t>
    </r>
    <r>
      <rPr>
        <u/>
        <sz val="11"/>
        <color theme="1"/>
        <rFont val="Calibri"/>
        <family val="2"/>
        <scheme val="minor"/>
      </rPr>
      <t>Tempo</t>
    </r>
    <r>
      <rPr>
        <sz val="11"/>
        <color theme="1"/>
        <rFont val="Calibri"/>
        <family val="2"/>
        <scheme val="minor"/>
      </rPr>
      <t xml:space="preserve">:
• These are run at a hard effort, about a minute slower per mile than your mile PR. You’ll be able to say a few words, but if you’re able to have a full conversation then you’re going too slow. 
</t>
    </r>
    <r>
      <rPr>
        <u/>
        <sz val="11"/>
        <color theme="1"/>
        <rFont val="Calibri"/>
        <family val="2"/>
        <scheme val="minor"/>
      </rPr>
      <t>Intervals:</t>
    </r>
    <r>
      <rPr>
        <sz val="11"/>
        <color theme="1"/>
        <rFont val="Calibri"/>
        <family val="2"/>
        <scheme val="minor"/>
      </rPr>
      <t xml:space="preserve">
• These are meant to introduce the body to what a sustained race pace feels like, not to push your body too hard. They shouldn't be too difficult, and don't try to push them faster than race pace.
</t>
    </r>
  </si>
  <si>
    <t>Monday</t>
  </si>
  <si>
    <t>Total</t>
  </si>
  <si>
    <t>OFF</t>
  </si>
  <si>
    <t>Start of Semester</t>
  </si>
  <si>
    <r>
      <t xml:space="preserve">Warmup/Cooldown
4-8 x 400m </t>
    </r>
    <r>
      <rPr>
        <b/>
        <sz val="11"/>
        <color theme="1"/>
        <rFont val="Calibri"/>
        <family val="2"/>
        <scheme val="minor"/>
      </rPr>
      <t>Hill Repeats</t>
    </r>
  </si>
  <si>
    <r>
      <t xml:space="preserve">Warmup/Cooldown
</t>
    </r>
    <r>
      <rPr>
        <b/>
        <sz val="11"/>
        <color theme="1"/>
        <rFont val="Calibri"/>
        <family val="2"/>
        <scheme val="minor"/>
      </rPr>
      <t>Fartlek</t>
    </r>
    <r>
      <rPr>
        <sz val="11"/>
        <color theme="1"/>
        <rFont val="Calibri"/>
        <family val="2"/>
        <scheme val="minor"/>
      </rPr>
      <t xml:space="preserve"> - 1 min on/off for 20 min</t>
    </r>
  </si>
  <si>
    <r>
      <t xml:space="preserve">Warmup/Cooldown
8-16 x 200m </t>
    </r>
    <r>
      <rPr>
        <b/>
        <sz val="11"/>
        <color theme="1"/>
        <rFont val="Calibri"/>
        <family val="2"/>
        <scheme val="minor"/>
      </rPr>
      <t>Hill Repeats</t>
    </r>
  </si>
  <si>
    <r>
      <t xml:space="preserve">Warmup/Cooldown
</t>
    </r>
    <r>
      <rPr>
        <b/>
        <sz val="11"/>
        <color theme="1"/>
        <rFont val="Calibri"/>
        <family val="2"/>
        <scheme val="minor"/>
      </rPr>
      <t>Fartlek</t>
    </r>
    <r>
      <rPr>
        <sz val="11"/>
        <color theme="1"/>
        <rFont val="Calibri"/>
        <family val="2"/>
        <scheme val="minor"/>
      </rPr>
      <t xml:space="preserve"> - 2 min on, 1:30 off for 24:30</t>
    </r>
  </si>
  <si>
    <r>
      <t xml:space="preserve">wu/cd
6-12 x 200m on/off </t>
    </r>
    <r>
      <rPr>
        <b/>
        <sz val="11"/>
        <color theme="1"/>
        <rFont val="Calibri"/>
        <family val="2"/>
        <scheme val="minor"/>
      </rPr>
      <t>Flat Strides</t>
    </r>
  </si>
  <si>
    <r>
      <t xml:space="preserve">wu/cd
</t>
    </r>
    <r>
      <rPr>
        <b/>
        <sz val="11"/>
        <color theme="1"/>
        <rFont val="Calibri"/>
        <family val="2"/>
        <scheme val="minor"/>
      </rPr>
      <t>Fartlek</t>
    </r>
    <r>
      <rPr>
        <sz val="11"/>
        <color theme="1"/>
        <rFont val="Calibri"/>
        <family val="2"/>
        <scheme val="minor"/>
      </rPr>
      <t xml:space="preserve"> - 3 min on, 2 min off for 30 min</t>
    </r>
  </si>
  <si>
    <r>
      <t xml:space="preserve">wu/cd
4-8 x 400m </t>
    </r>
    <r>
      <rPr>
        <b/>
        <sz val="11"/>
        <color theme="1"/>
        <rFont val="Calibri"/>
        <family val="2"/>
        <scheme val="minor"/>
      </rPr>
      <t>Hill Repeats</t>
    </r>
  </si>
  <si>
    <r>
      <t xml:space="preserve">wu/cd
8-16 x 200m </t>
    </r>
    <r>
      <rPr>
        <b/>
        <sz val="11"/>
        <color theme="1"/>
        <rFont val="Calibri"/>
        <family val="2"/>
        <scheme val="minor"/>
      </rPr>
      <t>Hill Repeats</t>
    </r>
  </si>
  <si>
    <r>
      <t xml:space="preserve">wu/cd
</t>
    </r>
    <r>
      <rPr>
        <b/>
        <sz val="11"/>
        <color theme="1"/>
        <rFont val="Calibri"/>
        <family val="2"/>
        <scheme val="minor"/>
      </rPr>
      <t xml:space="preserve">Tempo - </t>
    </r>
    <r>
      <rPr>
        <sz val="11"/>
        <color theme="1"/>
        <rFont val="Calibri"/>
        <family val="2"/>
        <scheme val="minor"/>
      </rPr>
      <t>15 min 1st rep, 5-15 min 2nd rep</t>
    </r>
  </si>
  <si>
    <r>
      <t xml:space="preserve">wu/cd
</t>
    </r>
    <r>
      <rPr>
        <b/>
        <sz val="11"/>
        <color theme="1"/>
        <rFont val="Calibri"/>
        <family val="2"/>
        <scheme val="minor"/>
      </rPr>
      <t xml:space="preserve">Tempo - </t>
    </r>
    <r>
      <rPr>
        <sz val="11"/>
        <color theme="1"/>
        <rFont val="Calibri"/>
        <family val="2"/>
        <scheme val="minor"/>
      </rPr>
      <t>3-6 x 5 min</t>
    </r>
  </si>
  <si>
    <r>
      <t xml:space="preserve">wu/cd
</t>
    </r>
    <r>
      <rPr>
        <b/>
        <sz val="11"/>
        <color theme="1"/>
        <rFont val="Calibri"/>
        <family val="2"/>
        <scheme val="minor"/>
      </rPr>
      <t>Intervals</t>
    </r>
    <r>
      <rPr>
        <sz val="11"/>
        <color theme="1"/>
        <rFont val="Calibri"/>
        <family val="2"/>
        <scheme val="minor"/>
      </rPr>
      <t xml:space="preserve"> - 1 mi, 2 x 800m, 1 mi</t>
    </r>
  </si>
  <si>
    <r>
      <t xml:space="preserve">wu/cd
</t>
    </r>
    <r>
      <rPr>
        <b/>
        <sz val="11"/>
        <color theme="1"/>
        <rFont val="Calibri"/>
        <family val="2"/>
        <scheme val="minor"/>
      </rPr>
      <t>Intervals</t>
    </r>
    <r>
      <rPr>
        <sz val="11"/>
        <color theme="1"/>
        <rFont val="Calibri"/>
        <family val="2"/>
        <scheme val="minor"/>
      </rPr>
      <t xml:space="preserve"> - 6 x 800m</t>
    </r>
  </si>
  <si>
    <t>May (Option 1)</t>
  </si>
  <si>
    <t>June (Option 1)</t>
  </si>
  <si>
    <t>July (Option 1)</t>
  </si>
  <si>
    <t>August (Option 1)</t>
  </si>
  <si>
    <t>May (Option 2)</t>
  </si>
  <si>
    <t>June (Option 2)</t>
  </si>
  <si>
    <t>July (Option 2)</t>
  </si>
  <si>
    <t>August (Option 2)</t>
  </si>
  <si>
    <r>
      <t xml:space="preserve">wu/cd
</t>
    </r>
    <r>
      <rPr>
        <b/>
        <sz val="11"/>
        <color theme="1"/>
        <rFont val="Calibri"/>
        <family val="2"/>
        <scheme val="minor"/>
      </rPr>
      <t xml:space="preserve">Tempo - </t>
    </r>
    <r>
      <rPr>
        <sz val="11"/>
        <color theme="1"/>
        <rFont val="Calibri"/>
        <family val="2"/>
        <scheme val="minor"/>
      </rPr>
      <t>1-2 x 10 min  and 1 x 5-10 min</t>
    </r>
  </si>
  <si>
    <t xml:space="preserve">Hello and welcome to the 2019 cross country season!
This training plan is a guideline of how to get into racing shape for the upcoming cross country season. It incorporates aspects of training that I and others feel are important to prepare for next semester, but most of the details are up to you. The number of miles and speed of workouts don’t matter too much as long as you’re building your base by getting out there, which is what summer is all about. Feel free to take more off days, cross train, and make whatever other changes you’re more comfortable with.
The “Overview” tab breaks down the summer week-by-week with suggested mileage and workouts. There are some examples of how to structure each day in a week of running if you feel like you need a little more guidance. This plan is controlled by your input of starting and peak mileage. I have some suggestions there or you can always email me if you need some help determining your mileage. Our summer is 14 weeks long, so that gives us plenty of time to build up slowly to higher mileage.
The “Workout Info” tab provides a little more information on each of the workouts that I’m recommending you do this summer. I’ll list them briefly below:
• Hill Repeats – the most important and frequent workouts. Good anaerobic and leg strengthening work, and especially important because we aren’t running flat ovals anymore.
• Flat Strides – other anaerobic work mostly here to break up the hill repeats and work on form, not to be confused with hard interval work that we won’t do until late in the season.
• Fartleks – good introductory workouts where we’ll introduce some faster paces into our normal runs.
• Tempo – longer periods of harder effort (about 1 min slower than your mile PR) that will help the body adjust more to these faster paces.
• Intervals – not really a focus of the summer, but a good practice of what race pace feels like.
The Calendar tabs break down the running a little further to save you from doing some math, and are based off of the mileage percentages from the "Overview" tab. You don't have to use these, but if you do, don't feel like you have to run the exact mileage for each day. Feel free to round your miles and redistribute across different days. These are just tools to make things simpler.
More than anything, enjoy your summer and be cautious. Since cross country is a long season, don’t hesitate to scale back the running if you feel like it’s too much for you. If you fall behind, find this plan midway through the summer, or have some other issue, you can always contact me and I’ll work with you to adapt this plan to your needs. I’m excited and ready to be your distance captain, and I think that we can do great things this season.
Happy running,
Matt Polatas, Long Distance Captain
polatas.2@osu.edu
</t>
  </si>
  <si>
    <t>Since we all have different levels of ability and experience, determining your mileage for the summer is largely up to you. However, if you're looking for a little more guidance, here are my suggestions:
• New to Running - start at 15-20 miles, peak at 30.  Feel free to take more off days and run fewer workouts if you'd like. This will still give you a solid base if you'd like to race for the first time.
• Returning Running Club Members - start at 25 miles, peak at 40. 25 miles should be low enough to ease back into running, and 40 miles is enough to prepare you for more intense weeks in-season.
• High Achievers - start at 25-30 miles, peak at 50. A little higher mileage if you're looking to put in work this summer and build an even stronger base for the season.
• Varsity/High Mileage - set your own based on comfort and goals. One thing I'd advise is if you're trying to push your mileage higher than before, keep it to only 5-10% above your previous max.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</si>
</sst>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1"/>
      <color theme="1"/>
      <name val="Calibri"/>
      <family val="2"/>
      <scheme val="minor"/>
    </font>
    <font>
      <sz val="20"/>
      <color rgb="FFFF0000"/>
      <name val="Calibri"/>
      <family val="2"/>
      <scheme val="minor"/>
    </font>
    <font>
      <sz val="20"/>
      <color theme="1"/>
      <name val="Calibri"/>
      <family val="2"/>
      <scheme val="minor"/>
    </font>
    <font>
      <sz val="18"/>
      <color theme="1"/>
      <name val="Calibri"/>
      <family val="2"/>
      <scheme val="minor"/>
    </font>
    <font>
      <u/>
      <sz val="11"/>
      <color theme="1"/>
      <name val="Calibri"/>
      <family val="2"/>
      <scheme val="minor"/>
    </font>
    <font>
      <sz val="16"/>
      <color theme="1"/>
      <name val="Calibri"/>
      <family val="2"/>
      <scheme val="minor"/>
    </font>
    <font>
      <sz val="24"/>
      <color theme="1"/>
      <name val="Calibri"/>
      <family val="2"/>
      <scheme val="minor"/>
    </font>
    <font>
      <b/>
      <sz val="14"/>
      <color theme="1"/>
      <name val="Calibri"/>
      <family val="2"/>
      <scheme val="minor"/>
    </font>
    <font>
      <b/>
      <sz val="36"/>
      <color theme="0"/>
      <name val="Calibri"/>
      <family val="2"/>
      <scheme val="minor"/>
    </font>
    <font>
      <b/>
      <sz val="16"/>
      <color theme="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C00000"/>
        <bgColor indexed="64"/>
      </patternFill>
    </fill>
    <fill>
      <patternFill patternType="solid">
        <fgColor theme="0" tint="-0.249977111117893"/>
        <bgColor indexed="64"/>
      </patternFill>
    </fill>
  </fills>
  <borders count="3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medium">
        <color indexed="64"/>
      </top>
      <bottom/>
      <diagonal/>
    </border>
    <border>
      <left style="medium">
        <color indexed="64"/>
      </left>
      <right/>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diagonal/>
    </border>
    <border>
      <left style="medium">
        <color indexed="64"/>
      </left>
      <right/>
      <top style="thin">
        <color auto="1"/>
      </top>
      <bottom/>
      <diagonal/>
    </border>
    <border>
      <left/>
      <right style="thin">
        <color auto="1"/>
      </right>
      <top/>
      <bottom style="medium">
        <color indexed="64"/>
      </bottom>
      <diagonal/>
    </border>
    <border>
      <left style="thin">
        <color auto="1"/>
      </left>
      <right/>
      <top/>
      <bottom style="medium">
        <color indexed="64"/>
      </bottom>
      <diagonal/>
    </border>
  </borders>
  <cellStyleXfs count="1">
    <xf numFmtId="0" fontId="0" fillId="0" borderId="0"/>
  </cellStyleXfs>
  <cellXfs count="122">
    <xf numFmtId="0" fontId="0" fillId="0" borderId="0" xfId="0"/>
    <xf numFmtId="0" fontId="0" fillId="0" borderId="3" xfId="0" applyBorder="1"/>
    <xf numFmtId="16" fontId="0" fillId="0" borderId="3" xfId="0" applyNumberFormat="1" applyBorder="1"/>
    <xf numFmtId="0" fontId="0" fillId="0" borderId="3" xfId="0" applyBorder="1" applyAlignment="1">
      <alignment horizontal="left"/>
    </xf>
    <xf numFmtId="16" fontId="0" fillId="0" borderId="3" xfId="0" applyNumberFormat="1" applyBorder="1" applyAlignment="1">
      <alignment horizontal="left"/>
    </xf>
    <xf numFmtId="0" fontId="4" fillId="0" borderId="0" xfId="0" applyFont="1" applyFill="1" applyBorder="1" applyAlignment="1">
      <alignment vertical="center"/>
    </xf>
    <xf numFmtId="0" fontId="0" fillId="0" borderId="3" xfId="0"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0" fillId="0" borderId="14" xfId="0" applyBorder="1"/>
    <xf numFmtId="0" fontId="0" fillId="0" borderId="15" xfId="0" applyBorder="1" applyAlignment="1">
      <alignment horizontal="left"/>
    </xf>
    <xf numFmtId="0" fontId="0" fillId="0" borderId="14" xfId="0" applyNumberFormat="1" applyBorder="1"/>
    <xf numFmtId="16" fontId="0" fillId="0" borderId="17" xfId="0" applyNumberFormat="1" applyBorder="1"/>
    <xf numFmtId="0" fontId="0" fillId="0" borderId="17" xfId="0" applyBorder="1"/>
    <xf numFmtId="0" fontId="1" fillId="0" borderId="11" xfId="0" applyFont="1" applyFill="1" applyBorder="1" applyAlignment="1">
      <alignment horizontal="center"/>
    </xf>
    <xf numFmtId="0" fontId="1" fillId="0" borderId="12" xfId="0" applyFont="1" applyFill="1" applyBorder="1" applyAlignment="1">
      <alignment horizontal="center"/>
    </xf>
    <xf numFmtId="0" fontId="1" fillId="0" borderId="13" xfId="0" applyFont="1" applyFill="1" applyBorder="1" applyAlignment="1">
      <alignment horizontal="center"/>
    </xf>
    <xf numFmtId="0" fontId="0" fillId="0" borderId="14" xfId="0" applyFill="1" applyBorder="1" applyAlignment="1">
      <alignment horizontal="center"/>
    </xf>
    <xf numFmtId="0" fontId="0" fillId="0" borderId="16" xfId="0" applyFill="1" applyBorder="1" applyAlignment="1">
      <alignment horizontal="center"/>
    </xf>
    <xf numFmtId="0" fontId="0" fillId="0" borderId="17" xfId="0" applyBorder="1" applyAlignment="1">
      <alignment horizontal="center"/>
    </xf>
    <xf numFmtId="0" fontId="0" fillId="0" borderId="14" xfId="0" applyFill="1" applyBorder="1"/>
    <xf numFmtId="0" fontId="0" fillId="0" borderId="16" xfId="0" applyFill="1" applyBorder="1"/>
    <xf numFmtId="0" fontId="0" fillId="0" borderId="0" xfId="0" applyAlignment="1">
      <alignment vertical="top"/>
    </xf>
    <xf numFmtId="0" fontId="0" fillId="0" borderId="15" xfId="0" applyBorder="1" applyAlignment="1">
      <alignment horizontal="center"/>
    </xf>
    <xf numFmtId="9" fontId="0" fillId="0" borderId="15" xfId="0" applyNumberFormat="1" applyBorder="1" applyAlignment="1">
      <alignment horizontal="center"/>
    </xf>
    <xf numFmtId="9" fontId="0" fillId="0" borderId="18" xfId="0" applyNumberFormat="1" applyBorder="1" applyAlignment="1">
      <alignment horizontal="center"/>
    </xf>
    <xf numFmtId="16" fontId="0" fillId="0" borderId="0" xfId="0" applyNumberFormat="1" applyBorder="1"/>
    <xf numFmtId="0" fontId="0" fillId="0" borderId="9" xfId="0" applyBorder="1"/>
    <xf numFmtId="0" fontId="0" fillId="0" borderId="17" xfId="0" applyBorder="1" applyAlignment="1">
      <alignment horizontal="left"/>
    </xf>
    <xf numFmtId="0" fontId="0" fillId="0" borderId="0" xfId="0" applyBorder="1"/>
    <xf numFmtId="0" fontId="0" fillId="0" borderId="10" xfId="0" applyBorder="1"/>
    <xf numFmtId="0" fontId="0" fillId="0" borderId="19" xfId="0" applyBorder="1"/>
    <xf numFmtId="0" fontId="0" fillId="0" borderId="0" xfId="0" applyBorder="1" applyAlignment="1">
      <alignment horizontal="left"/>
    </xf>
    <xf numFmtId="16" fontId="0" fillId="0" borderId="0" xfId="0" applyNumberFormat="1" applyBorder="1" applyAlignment="1">
      <alignment horizontal="left"/>
    </xf>
    <xf numFmtId="0" fontId="0" fillId="0" borderId="0" xfId="0" applyAlignment="1">
      <alignment vertical="top" wrapText="1"/>
    </xf>
    <xf numFmtId="0" fontId="0" fillId="0" borderId="0" xfId="0"/>
    <xf numFmtId="0" fontId="0" fillId="3" borderId="19" xfId="0" applyFill="1" applyBorder="1"/>
    <xf numFmtId="0" fontId="0" fillId="3" borderId="21" xfId="0" applyFill="1" applyBorder="1"/>
    <xf numFmtId="0" fontId="1" fillId="3" borderId="23" xfId="0" applyFont="1" applyFill="1" applyBorder="1"/>
    <xf numFmtId="0" fontId="1" fillId="3" borderId="22" xfId="0" applyFont="1" applyFill="1" applyBorder="1"/>
    <xf numFmtId="0" fontId="1" fillId="3" borderId="24" xfId="0" applyFont="1" applyFill="1" applyBorder="1" applyAlignment="1">
      <alignment horizontal="center"/>
    </xf>
    <xf numFmtId="0" fontId="1" fillId="3" borderId="20" xfId="0" applyFont="1" applyFill="1" applyBorder="1" applyAlignment="1">
      <alignment horizontal="center"/>
    </xf>
    <xf numFmtId="0" fontId="0" fillId="3" borderId="0" xfId="0" applyFill="1" applyBorder="1"/>
    <xf numFmtId="0" fontId="1" fillId="3" borderId="25" xfId="0" applyFont="1" applyFill="1" applyBorder="1"/>
    <xf numFmtId="0" fontId="1" fillId="3" borderId="26" xfId="0" applyFont="1" applyFill="1" applyBorder="1" applyAlignment="1">
      <alignment horizontal="center"/>
    </xf>
    <xf numFmtId="0" fontId="1" fillId="3" borderId="11" xfId="0" applyFont="1" applyFill="1" applyBorder="1" applyAlignment="1">
      <alignment horizontal="center"/>
    </xf>
    <xf numFmtId="0" fontId="1" fillId="3" borderId="28" xfId="0" applyFont="1" applyFill="1" applyBorder="1" applyAlignment="1">
      <alignment horizontal="center"/>
    </xf>
    <xf numFmtId="0" fontId="1" fillId="3" borderId="12" xfId="0" applyFont="1" applyFill="1" applyBorder="1" applyAlignment="1">
      <alignment horizontal="center"/>
    </xf>
    <xf numFmtId="0" fontId="1" fillId="3" borderId="6" xfId="0" applyFont="1" applyFill="1" applyBorder="1" applyAlignment="1">
      <alignment horizontal="center"/>
    </xf>
    <xf numFmtId="0" fontId="0" fillId="3" borderId="29" xfId="0" applyFill="1" applyBorder="1"/>
    <xf numFmtId="0" fontId="0" fillId="3" borderId="10" xfId="0" applyFill="1" applyBorder="1"/>
    <xf numFmtId="0" fontId="1" fillId="3" borderId="30" xfId="0" applyFont="1" applyFill="1" applyBorder="1"/>
    <xf numFmtId="0" fontId="1" fillId="3" borderId="31" xfId="0" applyFont="1" applyFill="1" applyBorder="1"/>
    <xf numFmtId="0" fontId="1" fillId="3" borderId="32" xfId="0" applyFont="1" applyFill="1" applyBorder="1" applyAlignment="1">
      <alignment horizontal="center"/>
    </xf>
    <xf numFmtId="0" fontId="1" fillId="3" borderId="33" xfId="0" applyFont="1" applyFill="1" applyBorder="1"/>
    <xf numFmtId="0" fontId="0" fillId="3" borderId="33" xfId="0" applyFill="1" applyBorder="1"/>
    <xf numFmtId="0" fontId="0" fillId="3" borderId="33" xfId="0" applyFill="1" applyBorder="1" applyAlignment="1">
      <alignment horizontal="center"/>
    </xf>
    <xf numFmtId="0" fontId="0" fillId="3" borderId="29" xfId="0" applyFill="1" applyBorder="1" applyAlignment="1">
      <alignment horizontal="left" vertical="center"/>
    </xf>
    <xf numFmtId="0" fontId="0" fillId="3" borderId="33" xfId="0" applyFill="1" applyBorder="1" applyAlignment="1">
      <alignment horizontal="right" vertical="center"/>
    </xf>
    <xf numFmtId="0" fontId="0" fillId="0" borderId="0" xfId="0"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3"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0" fillId="0" borderId="0" xfId="0" applyAlignment="1">
      <alignment horizontal="left" vertical="top"/>
    </xf>
    <xf numFmtId="0" fontId="7"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0" fillId="3" borderId="34" xfId="0" applyFill="1" applyBorder="1" applyAlignment="1">
      <alignment horizontal="left" vertical="center"/>
    </xf>
    <xf numFmtId="0" fontId="0" fillId="3" borderId="29" xfId="0" applyFill="1" applyBorder="1" applyAlignment="1">
      <alignment horizontal="left" vertical="center"/>
    </xf>
    <xf numFmtId="0" fontId="0" fillId="3" borderId="7" xfId="0" applyFill="1" applyBorder="1" applyAlignment="1">
      <alignment horizontal="left" vertical="center"/>
    </xf>
    <xf numFmtId="0" fontId="0" fillId="3" borderId="19" xfId="0" applyFill="1" applyBorder="1" applyAlignment="1">
      <alignment horizontal="right" vertical="center"/>
    </xf>
    <xf numFmtId="0" fontId="0" fillId="3" borderId="35" xfId="0" applyFill="1" applyBorder="1" applyAlignment="1">
      <alignment horizontal="right" vertical="center"/>
    </xf>
    <xf numFmtId="0" fontId="0" fillId="3" borderId="27" xfId="0" applyFill="1" applyBorder="1" applyAlignment="1">
      <alignment horizontal="left" vertical="center"/>
    </xf>
    <xf numFmtId="0" fontId="0" fillId="3" borderId="21" xfId="0" applyFill="1" applyBorder="1" applyAlignment="1">
      <alignment horizontal="left" vertical="center"/>
    </xf>
    <xf numFmtId="0" fontId="0" fillId="3" borderId="36" xfId="0" applyFill="1" applyBorder="1" applyAlignment="1">
      <alignment horizontal="left" vertical="center"/>
    </xf>
    <xf numFmtId="0" fontId="0" fillId="3" borderId="10" xfId="0" applyFill="1" applyBorder="1" applyAlignment="1">
      <alignment horizontal="right" vertical="center"/>
    </xf>
    <xf numFmtId="0" fontId="0" fillId="3" borderId="9" xfId="0" applyFill="1" applyBorder="1" applyAlignment="1">
      <alignment horizontal="right" vertical="center"/>
    </xf>
    <xf numFmtId="0" fontId="6"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0" fillId="3" borderId="30" xfId="0" applyFill="1" applyBorder="1" applyAlignment="1">
      <alignment horizontal="left" vertical="center"/>
    </xf>
    <xf numFmtId="0" fontId="0" fillId="3" borderId="23" xfId="0" applyFill="1" applyBorder="1" applyAlignment="1">
      <alignment horizontal="right" vertical="center"/>
    </xf>
    <xf numFmtId="0" fontId="0" fillId="3" borderId="27" xfId="0" applyFill="1" applyBorder="1" applyAlignment="1">
      <alignment vertical="center"/>
    </xf>
    <xf numFmtId="0" fontId="0" fillId="3" borderId="21" xfId="0" applyFill="1" applyBorder="1" applyAlignment="1">
      <alignment vertical="center"/>
    </xf>
    <xf numFmtId="0" fontId="0" fillId="3" borderId="22" xfId="0" applyFill="1" applyBorder="1" applyAlignment="1">
      <alignment vertical="center"/>
    </xf>
    <xf numFmtId="0" fontId="0" fillId="3" borderId="22" xfId="0" applyFill="1" applyBorder="1" applyAlignment="1">
      <alignment horizontal="left" vertical="center"/>
    </xf>
    <xf numFmtId="0" fontId="0" fillId="3" borderId="31" xfId="0" applyFill="1" applyBorder="1" applyAlignment="1">
      <alignment horizontal="right" vertical="center"/>
    </xf>
    <xf numFmtId="0" fontId="0" fillId="3" borderId="27" xfId="0" applyFill="1" applyBorder="1" applyAlignment="1">
      <alignment horizontal="left" vertical="center" wrapText="1"/>
    </xf>
    <xf numFmtId="0" fontId="0" fillId="3" borderId="21" xfId="0" applyFill="1" applyBorder="1" applyAlignment="1">
      <alignment horizontal="left" vertical="center" wrapText="1"/>
    </xf>
    <xf numFmtId="0" fontId="0" fillId="3" borderId="22" xfId="0" applyFill="1" applyBorder="1" applyAlignment="1">
      <alignment horizontal="left" vertical="center" wrapText="1"/>
    </xf>
    <xf numFmtId="164" fontId="0" fillId="3" borderId="19" xfId="0" applyNumberFormat="1" applyFill="1" applyBorder="1" applyAlignment="1">
      <alignment horizontal="right" vertical="center"/>
    </xf>
    <xf numFmtId="164" fontId="0" fillId="3" borderId="23" xfId="0" applyNumberFormat="1" applyFill="1" applyBorder="1" applyAlignment="1">
      <alignment horizontal="right" vertical="center"/>
    </xf>
    <xf numFmtId="164" fontId="0" fillId="3" borderId="10" xfId="0" applyNumberFormat="1" applyFill="1" applyBorder="1" applyAlignment="1">
      <alignment horizontal="right" vertical="center"/>
    </xf>
    <xf numFmtId="164" fontId="0" fillId="3" borderId="31" xfId="0" applyNumberFormat="1" applyFill="1" applyBorder="1" applyAlignment="1">
      <alignment horizontal="right" vertical="center"/>
    </xf>
    <xf numFmtId="0" fontId="9" fillId="4" borderId="0" xfId="0" applyFont="1" applyFill="1" applyAlignment="1">
      <alignment horizontal="center"/>
    </xf>
    <xf numFmtId="0" fontId="8" fillId="4" borderId="0" xfId="0" applyFont="1" applyFill="1" applyAlignment="1">
      <alignment horizontal="center"/>
    </xf>
    <xf numFmtId="0" fontId="8" fillId="5" borderId="0" xfId="0" applyFont="1" applyFill="1" applyAlignment="1">
      <alignment horizontal="center"/>
    </xf>
    <xf numFmtId="164" fontId="0" fillId="3" borderId="35" xfId="0" applyNumberFormat="1" applyFill="1" applyBorder="1" applyAlignment="1">
      <alignment horizontal="right" vertical="center"/>
    </xf>
    <xf numFmtId="0" fontId="0" fillId="3" borderId="36" xfId="0" applyFill="1" applyBorder="1" applyAlignment="1">
      <alignment horizontal="left" vertical="center" wrapText="1"/>
    </xf>
    <xf numFmtId="164" fontId="0" fillId="3" borderId="9" xfId="0" applyNumberFormat="1" applyFill="1" applyBorder="1" applyAlignment="1">
      <alignment horizontal="right" vertical="center"/>
    </xf>
    <xf numFmtId="0" fontId="10" fillId="0" borderId="0" xfId="0" applyFont="1" applyFill="1" applyAlignment="1">
      <alignment horizontal="center" vertical="center"/>
    </xf>
    <xf numFmtId="0" fontId="10" fillId="0"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0"/>
  <sheetViews>
    <sheetView tabSelected="1" zoomScaleNormal="100" workbookViewId="0">
      <selection activeCell="C34" sqref="C34"/>
    </sheetView>
  </sheetViews>
  <sheetFormatPr defaultRowHeight="15" x14ac:dyDescent="0.25"/>
  <cols>
    <col min="15" max="15" width="10.85546875" customWidth="1"/>
    <col min="17" max="17" width="12.28515625" customWidth="1"/>
  </cols>
  <sheetData>
    <row r="1" spans="1:20" ht="14.45" customHeight="1" x14ac:dyDescent="0.25">
      <c r="A1" s="60" t="s">
        <v>73</v>
      </c>
      <c r="B1" s="60"/>
      <c r="C1" s="60"/>
      <c r="D1" s="60"/>
      <c r="E1" s="60"/>
      <c r="F1" s="60"/>
      <c r="G1" s="60"/>
      <c r="H1" s="60"/>
      <c r="I1" s="60"/>
      <c r="J1" s="60"/>
      <c r="K1" s="60"/>
      <c r="L1" s="60"/>
      <c r="M1" s="60"/>
      <c r="N1" s="60"/>
      <c r="O1" s="60"/>
      <c r="P1" s="60"/>
      <c r="Q1" s="60"/>
      <c r="R1" s="23"/>
      <c r="S1" s="23"/>
      <c r="T1" s="23"/>
    </row>
    <row r="2" spans="1:20" x14ac:dyDescent="0.25">
      <c r="A2" s="60"/>
      <c r="B2" s="60"/>
      <c r="C2" s="60"/>
      <c r="D2" s="60"/>
      <c r="E2" s="60"/>
      <c r="F2" s="60"/>
      <c r="G2" s="60"/>
      <c r="H2" s="60"/>
      <c r="I2" s="60"/>
      <c r="J2" s="60"/>
      <c r="K2" s="60"/>
      <c r="L2" s="60"/>
      <c r="M2" s="60"/>
      <c r="N2" s="60"/>
      <c r="O2" s="60"/>
      <c r="P2" s="60"/>
      <c r="Q2" s="60"/>
      <c r="R2" s="23"/>
      <c r="S2" s="23"/>
      <c r="T2" s="23"/>
    </row>
    <row r="3" spans="1:20" x14ac:dyDescent="0.25">
      <c r="A3" s="60"/>
      <c r="B3" s="60"/>
      <c r="C3" s="60"/>
      <c r="D3" s="60"/>
      <c r="E3" s="60"/>
      <c r="F3" s="60"/>
      <c r="G3" s="60"/>
      <c r="H3" s="60"/>
      <c r="I3" s="60"/>
      <c r="J3" s="60"/>
      <c r="K3" s="60"/>
      <c r="L3" s="60"/>
      <c r="M3" s="60"/>
      <c r="N3" s="60"/>
      <c r="O3" s="60"/>
      <c r="P3" s="60"/>
      <c r="Q3" s="60"/>
      <c r="R3" s="23"/>
      <c r="S3" s="23"/>
      <c r="T3" s="23"/>
    </row>
    <row r="4" spans="1:20" x14ac:dyDescent="0.25">
      <c r="A4" s="60"/>
      <c r="B4" s="60"/>
      <c r="C4" s="60"/>
      <c r="D4" s="60"/>
      <c r="E4" s="60"/>
      <c r="F4" s="60"/>
      <c r="G4" s="60"/>
      <c r="H4" s="60"/>
      <c r="I4" s="60"/>
      <c r="J4" s="60"/>
      <c r="K4" s="60"/>
      <c r="L4" s="60"/>
      <c r="M4" s="60"/>
      <c r="N4" s="60"/>
      <c r="O4" s="60"/>
      <c r="P4" s="60"/>
      <c r="Q4" s="60"/>
      <c r="R4" s="23"/>
      <c r="S4" s="23"/>
      <c r="T4" s="23"/>
    </row>
    <row r="5" spans="1:20" x14ac:dyDescent="0.25">
      <c r="A5" s="60"/>
      <c r="B5" s="60"/>
      <c r="C5" s="60"/>
      <c r="D5" s="60"/>
      <c r="E5" s="60"/>
      <c r="F5" s="60"/>
      <c r="G5" s="60"/>
      <c r="H5" s="60"/>
      <c r="I5" s="60"/>
      <c r="J5" s="60"/>
      <c r="K5" s="60"/>
      <c r="L5" s="60"/>
      <c r="M5" s="60"/>
      <c r="N5" s="60"/>
      <c r="O5" s="60"/>
      <c r="P5" s="60"/>
      <c r="Q5" s="60"/>
      <c r="R5" s="23"/>
      <c r="S5" s="23"/>
      <c r="T5" s="23"/>
    </row>
    <row r="6" spans="1:20" x14ac:dyDescent="0.25">
      <c r="A6" s="60"/>
      <c r="B6" s="60"/>
      <c r="C6" s="60"/>
      <c r="D6" s="60"/>
      <c r="E6" s="60"/>
      <c r="F6" s="60"/>
      <c r="G6" s="60"/>
      <c r="H6" s="60"/>
      <c r="I6" s="60"/>
      <c r="J6" s="60"/>
      <c r="K6" s="60"/>
      <c r="L6" s="60"/>
      <c r="M6" s="60"/>
      <c r="N6" s="60"/>
      <c r="O6" s="60"/>
      <c r="P6" s="60"/>
      <c r="Q6" s="60"/>
      <c r="R6" s="23"/>
      <c r="S6" s="23"/>
      <c r="T6" s="23"/>
    </row>
    <row r="7" spans="1:20" x14ac:dyDescent="0.25">
      <c r="A7" s="60"/>
      <c r="B7" s="60"/>
      <c r="C7" s="60"/>
      <c r="D7" s="60"/>
      <c r="E7" s="60"/>
      <c r="F7" s="60"/>
      <c r="G7" s="60"/>
      <c r="H7" s="60"/>
      <c r="I7" s="60"/>
      <c r="J7" s="60"/>
      <c r="K7" s="60"/>
      <c r="L7" s="60"/>
      <c r="M7" s="60"/>
      <c r="N7" s="60"/>
      <c r="O7" s="60"/>
      <c r="P7" s="60"/>
      <c r="Q7" s="60"/>
      <c r="R7" s="23"/>
      <c r="S7" s="23"/>
      <c r="T7" s="23"/>
    </row>
    <row r="8" spans="1:20" x14ac:dyDescent="0.25">
      <c r="A8" s="60"/>
      <c r="B8" s="60"/>
      <c r="C8" s="60"/>
      <c r="D8" s="60"/>
      <c r="E8" s="60"/>
      <c r="F8" s="60"/>
      <c r="G8" s="60"/>
      <c r="H8" s="60"/>
      <c r="I8" s="60"/>
      <c r="J8" s="60"/>
      <c r="K8" s="60"/>
      <c r="L8" s="60"/>
      <c r="M8" s="60"/>
      <c r="N8" s="60"/>
      <c r="O8" s="60"/>
      <c r="P8" s="60"/>
      <c r="Q8" s="60"/>
      <c r="R8" s="23"/>
      <c r="S8" s="23"/>
      <c r="T8" s="23"/>
    </row>
    <row r="9" spans="1:20" x14ac:dyDescent="0.25">
      <c r="A9" s="60"/>
      <c r="B9" s="60"/>
      <c r="C9" s="60"/>
      <c r="D9" s="60"/>
      <c r="E9" s="60"/>
      <c r="F9" s="60"/>
      <c r="G9" s="60"/>
      <c r="H9" s="60"/>
      <c r="I9" s="60"/>
      <c r="J9" s="60"/>
      <c r="K9" s="60"/>
      <c r="L9" s="60"/>
      <c r="M9" s="60"/>
      <c r="N9" s="60"/>
      <c r="O9" s="60"/>
      <c r="P9" s="60"/>
      <c r="Q9" s="60"/>
      <c r="R9" s="23"/>
      <c r="S9" s="23"/>
      <c r="T9" s="23"/>
    </row>
    <row r="10" spans="1:20" x14ac:dyDescent="0.25">
      <c r="A10" s="60"/>
      <c r="B10" s="60"/>
      <c r="C10" s="60"/>
      <c r="D10" s="60"/>
      <c r="E10" s="60"/>
      <c r="F10" s="60"/>
      <c r="G10" s="60"/>
      <c r="H10" s="60"/>
      <c r="I10" s="60"/>
      <c r="J10" s="60"/>
      <c r="K10" s="60"/>
      <c r="L10" s="60"/>
      <c r="M10" s="60"/>
      <c r="N10" s="60"/>
      <c r="O10" s="60"/>
      <c r="P10" s="60"/>
      <c r="Q10" s="60"/>
      <c r="R10" s="23"/>
      <c r="S10" s="23"/>
      <c r="T10" s="23"/>
    </row>
    <row r="11" spans="1:20" x14ac:dyDescent="0.25">
      <c r="A11" s="60"/>
      <c r="B11" s="60"/>
      <c r="C11" s="60"/>
      <c r="D11" s="60"/>
      <c r="E11" s="60"/>
      <c r="F11" s="60"/>
      <c r="G11" s="60"/>
      <c r="H11" s="60"/>
      <c r="I11" s="60"/>
      <c r="J11" s="60"/>
      <c r="K11" s="60"/>
      <c r="L11" s="60"/>
      <c r="M11" s="60"/>
      <c r="N11" s="60"/>
      <c r="O11" s="60"/>
      <c r="P11" s="60"/>
      <c r="Q11" s="60"/>
      <c r="R11" s="23"/>
      <c r="S11" s="23"/>
      <c r="T11" s="23"/>
    </row>
    <row r="12" spans="1:20" x14ac:dyDescent="0.25">
      <c r="A12" s="60"/>
      <c r="B12" s="60"/>
      <c r="C12" s="60"/>
      <c r="D12" s="60"/>
      <c r="E12" s="60"/>
      <c r="F12" s="60"/>
      <c r="G12" s="60"/>
      <c r="H12" s="60"/>
      <c r="I12" s="60"/>
      <c r="J12" s="60"/>
      <c r="K12" s="60"/>
      <c r="L12" s="60"/>
      <c r="M12" s="60"/>
      <c r="N12" s="60"/>
      <c r="O12" s="60"/>
      <c r="P12" s="60"/>
      <c r="Q12" s="60"/>
      <c r="R12" s="23"/>
      <c r="S12" s="23"/>
      <c r="T12" s="23"/>
    </row>
    <row r="13" spans="1:20" x14ac:dyDescent="0.25">
      <c r="A13" s="60"/>
      <c r="B13" s="60"/>
      <c r="C13" s="60"/>
      <c r="D13" s="60"/>
      <c r="E13" s="60"/>
      <c r="F13" s="60"/>
      <c r="G13" s="60"/>
      <c r="H13" s="60"/>
      <c r="I13" s="60"/>
      <c r="J13" s="60"/>
      <c r="K13" s="60"/>
      <c r="L13" s="60"/>
      <c r="M13" s="60"/>
      <c r="N13" s="60"/>
      <c r="O13" s="60"/>
      <c r="P13" s="60"/>
      <c r="Q13" s="60"/>
      <c r="R13" s="23"/>
      <c r="S13" s="23"/>
      <c r="T13" s="23"/>
    </row>
    <row r="14" spans="1:20" x14ac:dyDescent="0.25">
      <c r="A14" s="60"/>
      <c r="B14" s="60"/>
      <c r="C14" s="60"/>
      <c r="D14" s="60"/>
      <c r="E14" s="60"/>
      <c r="F14" s="60"/>
      <c r="G14" s="60"/>
      <c r="H14" s="60"/>
      <c r="I14" s="60"/>
      <c r="J14" s="60"/>
      <c r="K14" s="60"/>
      <c r="L14" s="60"/>
      <c r="M14" s="60"/>
      <c r="N14" s="60"/>
      <c r="O14" s="60"/>
      <c r="P14" s="60"/>
      <c r="Q14" s="60"/>
      <c r="R14" s="23"/>
      <c r="S14" s="23"/>
      <c r="T14" s="23"/>
    </row>
    <row r="15" spans="1:20" x14ac:dyDescent="0.25">
      <c r="A15" s="60"/>
      <c r="B15" s="60"/>
      <c r="C15" s="60"/>
      <c r="D15" s="60"/>
      <c r="E15" s="60"/>
      <c r="F15" s="60"/>
      <c r="G15" s="60"/>
      <c r="H15" s="60"/>
      <c r="I15" s="60"/>
      <c r="J15" s="60"/>
      <c r="K15" s="60"/>
      <c r="L15" s="60"/>
      <c r="M15" s="60"/>
      <c r="N15" s="60"/>
      <c r="O15" s="60"/>
      <c r="P15" s="60"/>
      <c r="Q15" s="60"/>
      <c r="R15" s="23"/>
      <c r="S15" s="23"/>
      <c r="T15" s="23"/>
    </row>
    <row r="16" spans="1:20" x14ac:dyDescent="0.25">
      <c r="A16" s="60"/>
      <c r="B16" s="60"/>
      <c r="C16" s="60"/>
      <c r="D16" s="60"/>
      <c r="E16" s="60"/>
      <c r="F16" s="60"/>
      <c r="G16" s="60"/>
      <c r="H16" s="60"/>
      <c r="I16" s="60"/>
      <c r="J16" s="60"/>
      <c r="K16" s="60"/>
      <c r="L16" s="60"/>
      <c r="M16" s="60"/>
      <c r="N16" s="60"/>
      <c r="O16" s="60"/>
      <c r="P16" s="60"/>
      <c r="Q16" s="60"/>
      <c r="R16" s="23"/>
      <c r="S16" s="23"/>
      <c r="T16" s="23"/>
    </row>
    <row r="17" spans="1:20" x14ac:dyDescent="0.25">
      <c r="A17" s="60"/>
      <c r="B17" s="60"/>
      <c r="C17" s="60"/>
      <c r="D17" s="60"/>
      <c r="E17" s="60"/>
      <c r="F17" s="60"/>
      <c r="G17" s="60"/>
      <c r="H17" s="60"/>
      <c r="I17" s="60"/>
      <c r="J17" s="60"/>
      <c r="K17" s="60"/>
      <c r="L17" s="60"/>
      <c r="M17" s="60"/>
      <c r="N17" s="60"/>
      <c r="O17" s="60"/>
      <c r="P17" s="60"/>
      <c r="Q17" s="60"/>
      <c r="R17" s="23"/>
      <c r="S17" s="23"/>
      <c r="T17" s="23"/>
    </row>
    <row r="18" spans="1:20" x14ac:dyDescent="0.25">
      <c r="A18" s="60"/>
      <c r="B18" s="60"/>
      <c r="C18" s="60"/>
      <c r="D18" s="60"/>
      <c r="E18" s="60"/>
      <c r="F18" s="60"/>
      <c r="G18" s="60"/>
      <c r="H18" s="60"/>
      <c r="I18" s="60"/>
      <c r="J18" s="60"/>
      <c r="K18" s="60"/>
      <c r="L18" s="60"/>
      <c r="M18" s="60"/>
      <c r="N18" s="60"/>
      <c r="O18" s="60"/>
      <c r="P18" s="60"/>
      <c r="Q18" s="60"/>
      <c r="R18" s="23"/>
      <c r="S18" s="23"/>
      <c r="T18" s="23"/>
    </row>
    <row r="19" spans="1:20" x14ac:dyDescent="0.25">
      <c r="A19" s="60"/>
      <c r="B19" s="60"/>
      <c r="C19" s="60"/>
      <c r="D19" s="60"/>
      <c r="E19" s="60"/>
      <c r="F19" s="60"/>
      <c r="G19" s="60"/>
      <c r="H19" s="60"/>
      <c r="I19" s="60"/>
      <c r="J19" s="60"/>
      <c r="K19" s="60"/>
      <c r="L19" s="60"/>
      <c r="M19" s="60"/>
      <c r="N19" s="60"/>
      <c r="O19" s="60"/>
      <c r="P19" s="60"/>
      <c r="Q19" s="60"/>
      <c r="R19" s="23"/>
      <c r="S19" s="23"/>
      <c r="T19" s="23"/>
    </row>
    <row r="20" spans="1:20" x14ac:dyDescent="0.25">
      <c r="A20" s="60"/>
      <c r="B20" s="60"/>
      <c r="C20" s="60"/>
      <c r="D20" s="60"/>
      <c r="E20" s="60"/>
      <c r="F20" s="60"/>
      <c r="G20" s="60"/>
      <c r="H20" s="60"/>
      <c r="I20" s="60"/>
      <c r="J20" s="60"/>
      <c r="K20" s="60"/>
      <c r="L20" s="60"/>
      <c r="M20" s="60"/>
      <c r="N20" s="60"/>
      <c r="O20" s="60"/>
      <c r="P20" s="60"/>
      <c r="Q20" s="60"/>
      <c r="R20" s="23"/>
      <c r="S20" s="23"/>
      <c r="T20" s="23"/>
    </row>
    <row r="21" spans="1:20" x14ac:dyDescent="0.25">
      <c r="A21" s="60"/>
      <c r="B21" s="60"/>
      <c r="C21" s="60"/>
      <c r="D21" s="60"/>
      <c r="E21" s="60"/>
      <c r="F21" s="60"/>
      <c r="G21" s="60"/>
      <c r="H21" s="60"/>
      <c r="I21" s="60"/>
      <c r="J21" s="60"/>
      <c r="K21" s="60"/>
      <c r="L21" s="60"/>
      <c r="M21" s="60"/>
      <c r="N21" s="60"/>
      <c r="O21" s="60"/>
      <c r="P21" s="60"/>
      <c r="Q21" s="60"/>
      <c r="R21" s="23"/>
      <c r="S21" s="23"/>
      <c r="T21" s="23"/>
    </row>
    <row r="22" spans="1:20" x14ac:dyDescent="0.25">
      <c r="A22" s="60"/>
      <c r="B22" s="60"/>
      <c r="C22" s="60"/>
      <c r="D22" s="60"/>
      <c r="E22" s="60"/>
      <c r="F22" s="60"/>
      <c r="G22" s="60"/>
      <c r="H22" s="60"/>
      <c r="I22" s="60"/>
      <c r="J22" s="60"/>
      <c r="K22" s="60"/>
      <c r="L22" s="60"/>
      <c r="M22" s="60"/>
      <c r="N22" s="60"/>
      <c r="O22" s="60"/>
      <c r="P22" s="60"/>
      <c r="Q22" s="60"/>
      <c r="R22" s="23"/>
      <c r="S22" s="23"/>
      <c r="T22" s="23"/>
    </row>
    <row r="23" spans="1:20" x14ac:dyDescent="0.25">
      <c r="A23" s="60"/>
      <c r="B23" s="60"/>
      <c r="C23" s="60"/>
      <c r="D23" s="60"/>
      <c r="E23" s="60"/>
      <c r="F23" s="60"/>
      <c r="G23" s="60"/>
      <c r="H23" s="60"/>
      <c r="I23" s="60"/>
      <c r="J23" s="60"/>
      <c r="K23" s="60"/>
      <c r="L23" s="60"/>
      <c r="M23" s="60"/>
      <c r="N23" s="60"/>
      <c r="O23" s="60"/>
      <c r="P23" s="60"/>
      <c r="Q23" s="60"/>
      <c r="R23" s="23"/>
      <c r="S23" s="23"/>
      <c r="T23" s="23"/>
    </row>
    <row r="24" spans="1:20" x14ac:dyDescent="0.25">
      <c r="A24" s="60"/>
      <c r="B24" s="60"/>
      <c r="C24" s="60"/>
      <c r="D24" s="60"/>
      <c r="E24" s="60"/>
      <c r="F24" s="60"/>
      <c r="G24" s="60"/>
      <c r="H24" s="60"/>
      <c r="I24" s="60"/>
      <c r="J24" s="60"/>
      <c r="K24" s="60"/>
      <c r="L24" s="60"/>
      <c r="M24" s="60"/>
      <c r="N24" s="60"/>
      <c r="O24" s="60"/>
      <c r="P24" s="60"/>
      <c r="Q24" s="60"/>
      <c r="R24" s="23"/>
      <c r="S24" s="23"/>
      <c r="T24" s="23"/>
    </row>
    <row r="25" spans="1:20" x14ac:dyDescent="0.25">
      <c r="A25" s="60"/>
      <c r="B25" s="60"/>
      <c r="C25" s="60"/>
      <c r="D25" s="60"/>
      <c r="E25" s="60"/>
      <c r="F25" s="60"/>
      <c r="G25" s="60"/>
      <c r="H25" s="60"/>
      <c r="I25" s="60"/>
      <c r="J25" s="60"/>
      <c r="K25" s="60"/>
      <c r="L25" s="60"/>
      <c r="M25" s="60"/>
      <c r="N25" s="60"/>
      <c r="O25" s="60"/>
      <c r="P25" s="60"/>
      <c r="Q25" s="60"/>
      <c r="R25" s="23"/>
      <c r="S25" s="23"/>
      <c r="T25" s="23"/>
    </row>
    <row r="26" spans="1:20" x14ac:dyDescent="0.25">
      <c r="A26" s="60"/>
      <c r="B26" s="60"/>
      <c r="C26" s="60"/>
      <c r="D26" s="60"/>
      <c r="E26" s="60"/>
      <c r="F26" s="60"/>
      <c r="G26" s="60"/>
      <c r="H26" s="60"/>
      <c r="I26" s="60"/>
      <c r="J26" s="60"/>
      <c r="K26" s="60"/>
      <c r="L26" s="60"/>
      <c r="M26" s="60"/>
      <c r="N26" s="60"/>
      <c r="O26" s="60"/>
      <c r="P26" s="60"/>
      <c r="Q26" s="60"/>
      <c r="R26" s="23"/>
      <c r="S26" s="23"/>
      <c r="T26" s="23"/>
    </row>
    <row r="27" spans="1:20" x14ac:dyDescent="0.25">
      <c r="A27" s="60"/>
      <c r="B27" s="60"/>
      <c r="C27" s="60"/>
      <c r="D27" s="60"/>
      <c r="E27" s="60"/>
      <c r="F27" s="60"/>
      <c r="G27" s="60"/>
      <c r="H27" s="60"/>
      <c r="I27" s="60"/>
      <c r="J27" s="60"/>
      <c r="K27" s="60"/>
      <c r="L27" s="60"/>
      <c r="M27" s="60"/>
      <c r="N27" s="60"/>
      <c r="O27" s="60"/>
      <c r="P27" s="60"/>
      <c r="Q27" s="60"/>
      <c r="R27" s="23"/>
      <c r="S27" s="23"/>
      <c r="T27" s="23"/>
    </row>
    <row r="28" spans="1:20" x14ac:dyDescent="0.25">
      <c r="A28" s="60"/>
      <c r="B28" s="60"/>
      <c r="C28" s="60"/>
      <c r="D28" s="60"/>
      <c r="E28" s="60"/>
      <c r="F28" s="60"/>
      <c r="G28" s="60"/>
      <c r="H28" s="60"/>
      <c r="I28" s="60"/>
      <c r="J28" s="60"/>
      <c r="K28" s="60"/>
      <c r="L28" s="60"/>
      <c r="M28" s="60"/>
      <c r="N28" s="60"/>
      <c r="O28" s="60"/>
      <c r="P28" s="60"/>
      <c r="Q28" s="60"/>
      <c r="R28" s="23"/>
      <c r="S28" s="23"/>
      <c r="T28" s="23"/>
    </row>
    <row r="29" spans="1:20" x14ac:dyDescent="0.25">
      <c r="A29" s="60"/>
      <c r="B29" s="60"/>
      <c r="C29" s="60"/>
      <c r="D29" s="60"/>
      <c r="E29" s="60"/>
      <c r="F29" s="60"/>
      <c r="G29" s="60"/>
      <c r="H29" s="60"/>
      <c r="I29" s="60"/>
      <c r="J29" s="60"/>
      <c r="K29" s="60"/>
      <c r="L29" s="60"/>
      <c r="M29" s="60"/>
      <c r="N29" s="60"/>
      <c r="O29" s="60"/>
      <c r="P29" s="60"/>
      <c r="Q29" s="60"/>
      <c r="R29" s="23"/>
      <c r="S29" s="23"/>
      <c r="T29" s="23"/>
    </row>
    <row r="30" spans="1:20" x14ac:dyDescent="0.25">
      <c r="A30" s="35"/>
      <c r="B30" s="35"/>
      <c r="C30" s="35"/>
      <c r="D30" s="35"/>
      <c r="E30" s="35"/>
      <c r="F30" s="35"/>
      <c r="G30" s="35"/>
      <c r="H30" s="35"/>
      <c r="I30" s="35"/>
      <c r="J30" s="35"/>
      <c r="K30" s="35"/>
      <c r="L30" s="35"/>
      <c r="M30" s="35"/>
      <c r="N30" s="35"/>
      <c r="O30" s="35"/>
      <c r="P30" s="23"/>
      <c r="Q30" s="23"/>
      <c r="R30" s="23"/>
      <c r="S30" s="23"/>
      <c r="T30" s="23"/>
    </row>
    <row r="31" spans="1:20" x14ac:dyDescent="0.25">
      <c r="A31" s="35"/>
      <c r="B31" s="35"/>
      <c r="C31" s="35"/>
      <c r="D31" s="35"/>
      <c r="E31" s="35"/>
      <c r="F31" s="35"/>
      <c r="G31" s="35"/>
      <c r="H31" s="35"/>
      <c r="I31" s="35"/>
      <c r="J31" s="35"/>
      <c r="K31" s="35"/>
      <c r="L31" s="35"/>
      <c r="M31" s="35"/>
      <c r="N31" s="35"/>
      <c r="O31" s="35"/>
      <c r="P31" s="23"/>
      <c r="Q31" s="23"/>
      <c r="R31" s="23"/>
      <c r="S31" s="23"/>
      <c r="T31" s="23"/>
    </row>
    <row r="32" spans="1:20" x14ac:dyDescent="0.25">
      <c r="A32" s="35"/>
      <c r="B32" s="35"/>
      <c r="C32" s="35"/>
      <c r="D32" s="35"/>
      <c r="E32" s="35"/>
      <c r="F32" s="35"/>
      <c r="G32" s="35"/>
      <c r="H32" s="35"/>
      <c r="I32" s="35"/>
      <c r="J32" s="35"/>
      <c r="K32" s="35"/>
      <c r="L32" s="35"/>
      <c r="M32" s="35"/>
      <c r="N32" s="35"/>
      <c r="O32" s="35"/>
      <c r="P32" s="23"/>
      <c r="Q32" s="23"/>
      <c r="R32" s="23"/>
      <c r="S32" s="23"/>
      <c r="T32" s="23"/>
    </row>
    <row r="33" spans="1:20" x14ac:dyDescent="0.25">
      <c r="A33" s="35"/>
      <c r="B33" s="35"/>
      <c r="C33" s="35"/>
      <c r="D33" s="35"/>
      <c r="E33" s="35"/>
      <c r="F33" s="35"/>
      <c r="G33" s="35"/>
      <c r="H33" s="35"/>
      <c r="I33" s="35"/>
      <c r="J33" s="35"/>
      <c r="K33" s="35"/>
      <c r="L33" s="35"/>
      <c r="M33" s="35"/>
      <c r="N33" s="35"/>
      <c r="O33" s="35"/>
      <c r="P33" s="23"/>
      <c r="Q33" s="23"/>
      <c r="R33" s="23"/>
      <c r="S33" s="23"/>
      <c r="T33" s="23"/>
    </row>
    <row r="34" spans="1:20" x14ac:dyDescent="0.25">
      <c r="A34" s="35"/>
      <c r="B34" s="35"/>
      <c r="C34" s="35"/>
      <c r="D34" s="35"/>
      <c r="E34" s="35"/>
      <c r="F34" s="35"/>
      <c r="G34" s="35"/>
      <c r="H34" s="35"/>
      <c r="I34" s="35"/>
      <c r="J34" s="35"/>
      <c r="K34" s="35"/>
      <c r="L34" s="35"/>
      <c r="M34" s="35"/>
      <c r="N34" s="35"/>
      <c r="O34" s="35"/>
      <c r="P34" s="23"/>
      <c r="Q34" s="23"/>
      <c r="R34" s="23"/>
      <c r="S34" s="23"/>
      <c r="T34" s="23"/>
    </row>
    <row r="35" spans="1:20" x14ac:dyDescent="0.25">
      <c r="A35" s="35"/>
      <c r="B35" s="35"/>
      <c r="C35" s="35"/>
      <c r="D35" s="35"/>
      <c r="E35" s="35"/>
      <c r="F35" s="35"/>
      <c r="G35" s="35"/>
      <c r="H35" s="35"/>
      <c r="I35" s="35"/>
      <c r="J35" s="35"/>
      <c r="K35" s="35"/>
      <c r="L35" s="35"/>
      <c r="M35" s="35"/>
      <c r="N35" s="35"/>
      <c r="O35" s="35"/>
      <c r="P35" s="23"/>
      <c r="Q35" s="23"/>
      <c r="R35" s="23"/>
      <c r="S35" s="23"/>
      <c r="T35" s="23"/>
    </row>
    <row r="36" spans="1:20" x14ac:dyDescent="0.25">
      <c r="A36" s="23"/>
      <c r="B36" s="23"/>
      <c r="C36" s="23"/>
      <c r="D36" s="23"/>
      <c r="E36" s="23"/>
      <c r="F36" s="23"/>
      <c r="G36" s="23"/>
      <c r="H36" s="23"/>
      <c r="I36" s="23"/>
      <c r="J36" s="23"/>
      <c r="K36" s="23"/>
      <c r="L36" s="23"/>
      <c r="M36" s="23"/>
      <c r="N36" s="23"/>
      <c r="O36" s="23"/>
      <c r="P36" s="23"/>
      <c r="Q36" s="23"/>
      <c r="R36" s="23"/>
      <c r="S36" s="23"/>
      <c r="T36" s="23"/>
    </row>
    <row r="37" spans="1:20" x14ac:dyDescent="0.25">
      <c r="A37" s="23"/>
      <c r="B37" s="23"/>
      <c r="C37" s="23"/>
      <c r="D37" s="23"/>
      <c r="E37" s="23"/>
      <c r="F37" s="23"/>
      <c r="G37" s="23"/>
      <c r="H37" s="23"/>
      <c r="I37" s="23"/>
      <c r="J37" s="23"/>
      <c r="K37" s="23"/>
      <c r="L37" s="23"/>
      <c r="M37" s="23"/>
      <c r="N37" s="23"/>
      <c r="O37" s="23"/>
      <c r="P37" s="23"/>
      <c r="Q37" s="23"/>
      <c r="R37" s="23"/>
      <c r="S37" s="23"/>
      <c r="T37" s="23"/>
    </row>
    <row r="38" spans="1:20" x14ac:dyDescent="0.25">
      <c r="A38" s="23"/>
      <c r="B38" s="23"/>
      <c r="C38" s="23"/>
      <c r="D38" s="23"/>
      <c r="E38" s="23"/>
      <c r="F38" s="23"/>
      <c r="G38" s="23"/>
      <c r="H38" s="23"/>
      <c r="I38" s="23"/>
      <c r="J38" s="23"/>
      <c r="K38" s="23"/>
      <c r="L38" s="23"/>
      <c r="M38" s="23"/>
      <c r="N38" s="23"/>
      <c r="O38" s="23"/>
      <c r="P38" s="23"/>
      <c r="Q38" s="23"/>
      <c r="R38" s="23"/>
      <c r="S38" s="23"/>
      <c r="T38" s="23"/>
    </row>
    <row r="39" spans="1:20" x14ac:dyDescent="0.25">
      <c r="A39" s="23"/>
      <c r="B39" s="23"/>
      <c r="C39" s="23"/>
      <c r="D39" s="23"/>
      <c r="E39" s="23"/>
      <c r="F39" s="23"/>
      <c r="G39" s="23"/>
      <c r="H39" s="23"/>
      <c r="I39" s="23"/>
      <c r="J39" s="23"/>
      <c r="K39" s="23"/>
      <c r="L39" s="23"/>
      <c r="M39" s="23"/>
      <c r="N39" s="23"/>
      <c r="O39" s="23"/>
      <c r="P39" s="23"/>
      <c r="Q39" s="23"/>
      <c r="R39" s="23"/>
      <c r="S39" s="23"/>
      <c r="T39" s="23"/>
    </row>
    <row r="40" spans="1:20" x14ac:dyDescent="0.25">
      <c r="A40" s="23"/>
      <c r="B40" s="23"/>
      <c r="C40" s="23"/>
      <c r="D40" s="23"/>
      <c r="E40" s="23"/>
      <c r="F40" s="23"/>
      <c r="G40" s="23"/>
      <c r="H40" s="23"/>
      <c r="I40" s="23"/>
      <c r="J40" s="23"/>
      <c r="K40" s="23"/>
      <c r="L40" s="23"/>
      <c r="M40" s="23"/>
      <c r="N40" s="23"/>
      <c r="O40" s="23"/>
      <c r="P40" s="23"/>
      <c r="Q40" s="23"/>
      <c r="R40" s="23"/>
      <c r="S40" s="23"/>
      <c r="T40" s="23"/>
    </row>
  </sheetData>
  <mergeCells count="1">
    <mergeCell ref="A1:Q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zoomScaleNormal="100" workbookViewId="0">
      <selection activeCell="F26" sqref="F26"/>
    </sheetView>
  </sheetViews>
  <sheetFormatPr defaultRowHeight="15" x14ac:dyDescent="0.25"/>
  <cols>
    <col min="1" max="1" width="10.28515625" customWidth="1"/>
    <col min="3" max="3" width="10.28515625" customWidth="1"/>
    <col min="5" max="5" width="11.42578125" customWidth="1"/>
    <col min="6" max="6" width="44.7109375" bestFit="1" customWidth="1"/>
    <col min="7" max="7" width="14.42578125" bestFit="1" customWidth="1"/>
    <col min="8" max="8" width="71.140625" customWidth="1"/>
    <col min="9" max="9" width="8.28515625" customWidth="1"/>
    <col min="10" max="10" width="16.5703125" customWidth="1"/>
    <col min="11" max="11" width="15.85546875" customWidth="1"/>
    <col min="12" max="12" width="29.5703125" customWidth="1"/>
  </cols>
  <sheetData>
    <row r="1" spans="1:16" ht="15.75" thickBot="1" x14ac:dyDescent="0.3"/>
    <row r="2" spans="1:16" ht="24.75" customHeight="1" x14ac:dyDescent="0.25">
      <c r="A2" s="67" t="s">
        <v>0</v>
      </c>
      <c r="B2" s="68"/>
      <c r="C2" s="69"/>
      <c r="D2" s="79">
        <v>25</v>
      </c>
      <c r="F2" s="60" t="s">
        <v>74</v>
      </c>
      <c r="G2" s="82"/>
      <c r="H2" s="82"/>
      <c r="I2" s="82"/>
      <c r="J2" s="82"/>
      <c r="K2" s="82"/>
      <c r="L2" s="82"/>
    </row>
    <row r="3" spans="1:16" ht="24.75" customHeight="1" thickBot="1" x14ac:dyDescent="0.3">
      <c r="A3" s="70"/>
      <c r="B3" s="71"/>
      <c r="C3" s="72"/>
      <c r="D3" s="80"/>
      <c r="F3" s="82"/>
      <c r="G3" s="82"/>
      <c r="H3" s="82"/>
      <c r="I3" s="82"/>
      <c r="J3" s="82"/>
      <c r="K3" s="82"/>
      <c r="L3" s="82"/>
    </row>
    <row r="4" spans="1:16" ht="24.75" customHeight="1" x14ac:dyDescent="0.25">
      <c r="A4" s="73" t="s">
        <v>1</v>
      </c>
      <c r="B4" s="74"/>
      <c r="C4" s="75"/>
      <c r="D4" s="79">
        <v>45</v>
      </c>
      <c r="F4" s="82"/>
      <c r="G4" s="82"/>
      <c r="H4" s="82"/>
      <c r="I4" s="82"/>
      <c r="J4" s="82"/>
      <c r="K4" s="82"/>
      <c r="L4" s="82"/>
    </row>
    <row r="5" spans="1:16" ht="24.75" customHeight="1" thickBot="1" x14ac:dyDescent="0.3">
      <c r="A5" s="76"/>
      <c r="B5" s="77"/>
      <c r="C5" s="78"/>
      <c r="D5" s="81"/>
      <c r="F5" s="82"/>
      <c r="G5" s="82"/>
      <c r="H5" s="82"/>
      <c r="I5" s="82"/>
      <c r="J5" s="82"/>
      <c r="K5" s="82"/>
      <c r="L5" s="82"/>
    </row>
    <row r="6" spans="1:16" ht="15.75" thickBot="1" x14ac:dyDescent="0.3"/>
    <row r="7" spans="1:16" ht="14.45" customHeight="1" x14ac:dyDescent="0.25">
      <c r="B7" s="61" t="s">
        <v>12</v>
      </c>
      <c r="C7" s="62"/>
      <c r="D7" s="62"/>
      <c r="E7" s="62"/>
      <c r="F7" s="62"/>
      <c r="G7" s="62"/>
      <c r="H7" s="63"/>
      <c r="J7" s="61" t="s">
        <v>29</v>
      </c>
      <c r="K7" s="62"/>
      <c r="L7" s="63"/>
      <c r="M7" s="5"/>
      <c r="N7" s="5"/>
      <c r="O7" s="5"/>
      <c r="P7" s="5"/>
    </row>
    <row r="8" spans="1:16" ht="14.45" customHeight="1" thickBot="1" x14ac:dyDescent="0.3">
      <c r="B8" s="64"/>
      <c r="C8" s="65"/>
      <c r="D8" s="65"/>
      <c r="E8" s="65"/>
      <c r="F8" s="65"/>
      <c r="G8" s="65"/>
      <c r="H8" s="66"/>
      <c r="J8" s="64"/>
      <c r="K8" s="65"/>
      <c r="L8" s="66"/>
      <c r="M8" s="5"/>
      <c r="N8" s="5"/>
      <c r="O8" s="5"/>
      <c r="P8" s="5"/>
    </row>
    <row r="9" spans="1:16" x14ac:dyDescent="0.25">
      <c r="B9" s="7" t="s">
        <v>2</v>
      </c>
      <c r="C9" s="8" t="s">
        <v>3</v>
      </c>
      <c r="D9" s="8" t="s">
        <v>4</v>
      </c>
      <c r="E9" s="8" t="s">
        <v>5</v>
      </c>
      <c r="F9" s="8" t="s">
        <v>7</v>
      </c>
      <c r="G9" s="8" t="s">
        <v>6</v>
      </c>
      <c r="H9" s="9" t="s">
        <v>7</v>
      </c>
      <c r="J9" s="15" t="s">
        <v>13</v>
      </c>
      <c r="K9" s="16" t="s">
        <v>21</v>
      </c>
      <c r="L9" s="17" t="s">
        <v>26</v>
      </c>
    </row>
    <row r="10" spans="1:16" x14ac:dyDescent="0.25">
      <c r="B10" s="10">
        <v>1</v>
      </c>
      <c r="C10" s="2">
        <v>43598</v>
      </c>
      <c r="D10" s="1">
        <f>D2</f>
        <v>25</v>
      </c>
      <c r="E10" s="3" t="s">
        <v>8</v>
      </c>
      <c r="F10" s="3" t="s">
        <v>8</v>
      </c>
      <c r="G10" s="3" t="s">
        <v>8</v>
      </c>
      <c r="H10" s="11" t="s">
        <v>8</v>
      </c>
      <c r="J10" s="18" t="s">
        <v>20</v>
      </c>
      <c r="K10" s="6" t="s">
        <v>25</v>
      </c>
      <c r="L10" s="24" t="s">
        <v>27</v>
      </c>
    </row>
    <row r="11" spans="1:16" x14ac:dyDescent="0.25">
      <c r="B11" s="10">
        <v>2</v>
      </c>
      <c r="C11" s="2">
        <v>43605</v>
      </c>
      <c r="D11" s="1">
        <f>ROUND((($D$4-$D$2)/10)*1+$D$2,0)</f>
        <v>27</v>
      </c>
      <c r="E11" s="3" t="s">
        <v>8</v>
      </c>
      <c r="F11" s="3" t="s">
        <v>8</v>
      </c>
      <c r="G11" s="3" t="s">
        <v>8</v>
      </c>
      <c r="H11" s="11" t="s">
        <v>8</v>
      </c>
      <c r="J11" s="18" t="s">
        <v>14</v>
      </c>
      <c r="K11" s="6" t="s">
        <v>22</v>
      </c>
      <c r="L11" s="25" t="s">
        <v>42</v>
      </c>
    </row>
    <row r="12" spans="1:16" x14ac:dyDescent="0.25">
      <c r="B12" s="10">
        <v>3</v>
      </c>
      <c r="C12" s="2">
        <v>43612</v>
      </c>
      <c r="D12" s="1">
        <f>ROUND((($D$4-$D$2)/10)*2+$D$2,0)</f>
        <v>29</v>
      </c>
      <c r="E12" s="3" t="s">
        <v>8</v>
      </c>
      <c r="F12" s="3" t="s">
        <v>8</v>
      </c>
      <c r="G12" s="3" t="s">
        <v>8</v>
      </c>
      <c r="H12" s="11" t="s">
        <v>8</v>
      </c>
      <c r="J12" s="18" t="s">
        <v>15</v>
      </c>
      <c r="K12" s="6" t="s">
        <v>25</v>
      </c>
      <c r="L12" s="24" t="s">
        <v>27</v>
      </c>
      <c r="M12" s="36"/>
    </row>
    <row r="13" spans="1:16" x14ac:dyDescent="0.25">
      <c r="B13" s="10">
        <v>4</v>
      </c>
      <c r="C13" s="2">
        <v>43619</v>
      </c>
      <c r="D13" s="1">
        <f>D11</f>
        <v>27</v>
      </c>
      <c r="E13" s="3" t="s">
        <v>8</v>
      </c>
      <c r="F13" s="3" t="s">
        <v>8</v>
      </c>
      <c r="G13" s="3" t="s">
        <v>8</v>
      </c>
      <c r="H13" s="11" t="s">
        <v>8</v>
      </c>
      <c r="J13" s="18" t="s">
        <v>16</v>
      </c>
      <c r="K13" s="6" t="s">
        <v>22</v>
      </c>
      <c r="L13" s="25" t="s">
        <v>42</v>
      </c>
      <c r="M13" s="36"/>
    </row>
    <row r="14" spans="1:16" x14ac:dyDescent="0.25">
      <c r="B14" s="10">
        <v>5</v>
      </c>
      <c r="C14" s="2">
        <v>43626</v>
      </c>
      <c r="D14" s="1">
        <f>ROUND((($D$4-$D$2)/10)*3+$D$2,0)</f>
        <v>31</v>
      </c>
      <c r="E14" s="3" t="s">
        <v>8</v>
      </c>
      <c r="F14" s="3" t="s">
        <v>8</v>
      </c>
      <c r="G14" s="3" t="s">
        <v>8</v>
      </c>
      <c r="H14" s="11" t="s">
        <v>8</v>
      </c>
      <c r="J14" s="18" t="s">
        <v>17</v>
      </c>
      <c r="K14" s="6" t="s">
        <v>25</v>
      </c>
      <c r="L14" s="24" t="s">
        <v>27</v>
      </c>
      <c r="M14" s="36"/>
    </row>
    <row r="15" spans="1:16" x14ac:dyDescent="0.25">
      <c r="B15" s="10">
        <v>6</v>
      </c>
      <c r="C15" s="2">
        <v>43633</v>
      </c>
      <c r="D15" s="1">
        <f>ROUND((($D$4-$D$2)/10)*4+$D$2,0)</f>
        <v>33</v>
      </c>
      <c r="E15" s="3" t="s">
        <v>8</v>
      </c>
      <c r="F15" s="3" t="s">
        <v>8</v>
      </c>
      <c r="G15" s="3" t="s">
        <v>8</v>
      </c>
      <c r="H15" s="11" t="s">
        <v>8</v>
      </c>
      <c r="J15" s="18" t="s">
        <v>18</v>
      </c>
      <c r="K15" s="6" t="s">
        <v>23</v>
      </c>
      <c r="L15" s="25" t="s">
        <v>28</v>
      </c>
      <c r="M15" s="36"/>
    </row>
    <row r="16" spans="1:16" ht="15.75" thickBot="1" x14ac:dyDescent="0.3">
      <c r="B16" s="10">
        <v>7</v>
      </c>
      <c r="C16" s="2">
        <v>43640</v>
      </c>
      <c r="D16" s="1">
        <f>ROUND((($D$4-$D$2)/10)*5+$D$2,0)</f>
        <v>35</v>
      </c>
      <c r="E16" s="3" t="s">
        <v>9</v>
      </c>
      <c r="F16" s="4" t="s">
        <v>45</v>
      </c>
      <c r="G16" s="1" t="s">
        <v>35</v>
      </c>
      <c r="H16" s="31" t="s">
        <v>40</v>
      </c>
      <c r="J16" s="19" t="s">
        <v>19</v>
      </c>
      <c r="K16" s="20" t="s">
        <v>24</v>
      </c>
      <c r="L16" s="26">
        <v>0.25</v>
      </c>
      <c r="M16" s="36"/>
    </row>
    <row r="17" spans="2:12" x14ac:dyDescent="0.25">
      <c r="B17" s="10">
        <v>8</v>
      </c>
      <c r="C17" s="2">
        <v>43647</v>
      </c>
      <c r="D17" s="1">
        <f>D15</f>
        <v>33</v>
      </c>
      <c r="E17" s="3" t="s">
        <v>9</v>
      </c>
      <c r="F17" s="3" t="s">
        <v>46</v>
      </c>
      <c r="G17" s="1" t="s">
        <v>35</v>
      </c>
      <c r="H17" s="31" t="s">
        <v>39</v>
      </c>
      <c r="J17" s="61" t="s">
        <v>30</v>
      </c>
      <c r="K17" s="62"/>
      <c r="L17" s="63"/>
    </row>
    <row r="18" spans="2:12" ht="15.75" thickBot="1" x14ac:dyDescent="0.3">
      <c r="B18" s="10">
        <v>9</v>
      </c>
      <c r="C18" s="2">
        <v>43654</v>
      </c>
      <c r="D18" s="1">
        <f>ROUND((($D$4-$D$2)/10)*6+$D$2,0)</f>
        <v>37</v>
      </c>
      <c r="E18" s="3" t="s">
        <v>38</v>
      </c>
      <c r="F18" s="3" t="s">
        <v>11</v>
      </c>
      <c r="G18" s="1" t="s">
        <v>35</v>
      </c>
      <c r="H18" s="31" t="s">
        <v>41</v>
      </c>
      <c r="J18" s="64"/>
      <c r="K18" s="65"/>
      <c r="L18" s="66"/>
    </row>
    <row r="19" spans="2:12" x14ac:dyDescent="0.25">
      <c r="B19" s="10">
        <v>10</v>
      </c>
      <c r="C19" s="2">
        <v>43661</v>
      </c>
      <c r="D19" s="1">
        <f>ROUND((($D$4-$D$2)/10)*7+$D$2,0)</f>
        <v>39</v>
      </c>
      <c r="E19" s="3" t="s">
        <v>9</v>
      </c>
      <c r="F19" s="4" t="s">
        <v>33</v>
      </c>
      <c r="G19" s="32" t="s">
        <v>36</v>
      </c>
      <c r="H19" s="11" t="s">
        <v>32</v>
      </c>
      <c r="J19" s="15" t="s">
        <v>13</v>
      </c>
      <c r="K19" s="16" t="s">
        <v>21</v>
      </c>
      <c r="L19" s="17" t="s">
        <v>26</v>
      </c>
    </row>
    <row r="20" spans="2:12" x14ac:dyDescent="0.25">
      <c r="B20" s="12">
        <v>11</v>
      </c>
      <c r="C20" s="2">
        <v>43668</v>
      </c>
      <c r="D20" s="1">
        <f>ROUND((($D$4-$D$2)/10)*8+$D$2,0)</f>
        <v>41</v>
      </c>
      <c r="E20" s="3" t="s">
        <v>9</v>
      </c>
      <c r="F20" s="3" t="s">
        <v>34</v>
      </c>
      <c r="G20" s="32" t="s">
        <v>36</v>
      </c>
      <c r="H20" s="11" t="s">
        <v>31</v>
      </c>
      <c r="J20" s="18" t="s">
        <v>20</v>
      </c>
      <c r="K20" s="6" t="s">
        <v>25</v>
      </c>
      <c r="L20" s="24" t="s">
        <v>27</v>
      </c>
    </row>
    <row r="21" spans="2:12" x14ac:dyDescent="0.25">
      <c r="B21" s="10">
        <v>12</v>
      </c>
      <c r="C21" s="2">
        <v>43675</v>
      </c>
      <c r="D21" s="1">
        <f>D19</f>
        <v>39</v>
      </c>
      <c r="E21" s="3" t="s">
        <v>38</v>
      </c>
      <c r="F21" s="3" t="s">
        <v>11</v>
      </c>
      <c r="G21" s="1" t="s">
        <v>36</v>
      </c>
      <c r="H21" s="11" t="s">
        <v>10</v>
      </c>
      <c r="J21" s="18" t="s">
        <v>14</v>
      </c>
      <c r="K21" s="6" t="s">
        <v>22</v>
      </c>
      <c r="L21" s="25" t="s">
        <v>42</v>
      </c>
    </row>
    <row r="22" spans="2:12" x14ac:dyDescent="0.25">
      <c r="B22" s="21">
        <v>13</v>
      </c>
      <c r="C22" s="27">
        <v>43682</v>
      </c>
      <c r="D22" s="1">
        <f>ROUND((($D$4-$D$2)/10)*9+$D$2,0)</f>
        <v>43</v>
      </c>
      <c r="E22" s="3" t="s">
        <v>9</v>
      </c>
      <c r="F22" s="4" t="s">
        <v>33</v>
      </c>
      <c r="G22" s="1" t="s">
        <v>37</v>
      </c>
      <c r="H22" s="31" t="s">
        <v>43</v>
      </c>
      <c r="J22" s="18" t="s">
        <v>15</v>
      </c>
      <c r="K22" s="6" t="s">
        <v>25</v>
      </c>
      <c r="L22" s="24" t="s">
        <v>27</v>
      </c>
    </row>
    <row r="23" spans="2:12" ht="15.75" thickBot="1" x14ac:dyDescent="0.3">
      <c r="B23" s="22">
        <v>14</v>
      </c>
      <c r="C23" s="13">
        <v>43689</v>
      </c>
      <c r="D23" s="14">
        <f>ROUND((($D$4-$D$2)/10)*10+$D$2,0)</f>
        <v>45</v>
      </c>
      <c r="E23" s="29" t="s">
        <v>9</v>
      </c>
      <c r="F23" s="29" t="s">
        <v>34</v>
      </c>
      <c r="G23" s="14" t="s">
        <v>37</v>
      </c>
      <c r="H23" s="28" t="s">
        <v>44</v>
      </c>
      <c r="J23" s="18" t="s">
        <v>16</v>
      </c>
      <c r="K23" s="6" t="s">
        <v>23</v>
      </c>
      <c r="L23" s="24" t="s">
        <v>28</v>
      </c>
    </row>
    <row r="24" spans="2:12" x14ac:dyDescent="0.25">
      <c r="J24" s="18" t="s">
        <v>17</v>
      </c>
      <c r="K24" s="6" t="s">
        <v>22</v>
      </c>
      <c r="L24" s="25" t="s">
        <v>42</v>
      </c>
    </row>
    <row r="25" spans="2:12" x14ac:dyDescent="0.25">
      <c r="J25" s="18" t="s">
        <v>18</v>
      </c>
      <c r="K25" s="6" t="s">
        <v>25</v>
      </c>
      <c r="L25" s="25" t="s">
        <v>27</v>
      </c>
    </row>
    <row r="26" spans="2:12" ht="15.75" thickBot="1" x14ac:dyDescent="0.3">
      <c r="J26" s="19" t="s">
        <v>19</v>
      </c>
      <c r="K26" s="20" t="s">
        <v>24</v>
      </c>
      <c r="L26" s="26">
        <v>0.25</v>
      </c>
    </row>
    <row r="29" spans="2:12" x14ac:dyDescent="0.25">
      <c r="E29" s="33"/>
      <c r="F29" s="33"/>
      <c r="G29" s="33"/>
      <c r="H29" s="33"/>
    </row>
    <row r="30" spans="2:12" x14ac:dyDescent="0.25">
      <c r="E30" s="33"/>
      <c r="F30" s="33"/>
      <c r="G30" s="33"/>
      <c r="H30" s="33"/>
    </row>
    <row r="31" spans="2:12" x14ac:dyDescent="0.25">
      <c r="E31" s="33"/>
      <c r="F31" s="34"/>
      <c r="G31" s="33"/>
      <c r="H31" s="33"/>
    </row>
    <row r="32" spans="2:12" x14ac:dyDescent="0.25">
      <c r="E32" s="33"/>
      <c r="F32" s="33"/>
      <c r="G32" s="33"/>
      <c r="H32" s="33"/>
    </row>
    <row r="33" spans="5:8" x14ac:dyDescent="0.25">
      <c r="E33" s="33"/>
      <c r="F33" s="34"/>
      <c r="G33" s="33"/>
      <c r="H33" s="33"/>
    </row>
    <row r="34" spans="5:8" x14ac:dyDescent="0.25">
      <c r="E34" s="33"/>
      <c r="F34" s="33"/>
      <c r="G34" s="33"/>
      <c r="H34" s="33"/>
    </row>
    <row r="35" spans="5:8" x14ac:dyDescent="0.25">
      <c r="E35" s="30"/>
      <c r="F35" s="30"/>
      <c r="G35" s="33"/>
      <c r="H35" s="33"/>
    </row>
    <row r="36" spans="5:8" x14ac:dyDescent="0.25">
      <c r="E36" s="30"/>
      <c r="F36" s="30"/>
      <c r="G36" s="33"/>
      <c r="H36" s="33"/>
    </row>
    <row r="37" spans="5:8" x14ac:dyDescent="0.25">
      <c r="E37" s="30"/>
      <c r="F37" s="30"/>
      <c r="G37" s="30"/>
      <c r="H37" s="30"/>
    </row>
  </sheetData>
  <mergeCells count="8">
    <mergeCell ref="J17:L18"/>
    <mergeCell ref="A2:C3"/>
    <mergeCell ref="A4:C5"/>
    <mergeCell ref="D2:D3"/>
    <mergeCell ref="D4:D5"/>
    <mergeCell ref="B7:H8"/>
    <mergeCell ref="J7:L8"/>
    <mergeCell ref="F2:L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2"/>
  <sheetViews>
    <sheetView zoomScaleNormal="100" workbookViewId="0">
      <selection activeCell="U41" sqref="U41:U42"/>
    </sheetView>
  </sheetViews>
  <sheetFormatPr defaultRowHeight="15" x14ac:dyDescent="0.25"/>
  <cols>
    <col min="15" max="15" width="16.140625" customWidth="1"/>
  </cols>
  <sheetData>
    <row r="1" spans="1:15" ht="15" customHeight="1" x14ac:dyDescent="0.25">
      <c r="A1" s="60" t="s">
        <v>47</v>
      </c>
      <c r="B1" s="60"/>
      <c r="C1" s="60"/>
      <c r="D1" s="60"/>
      <c r="E1" s="60"/>
      <c r="F1" s="60"/>
      <c r="G1" s="60"/>
      <c r="H1" s="60"/>
      <c r="I1" s="60"/>
      <c r="J1" s="60"/>
      <c r="K1" s="60"/>
      <c r="L1" s="60"/>
      <c r="M1" s="60"/>
      <c r="N1" s="60"/>
      <c r="O1" s="60"/>
    </row>
    <row r="2" spans="1:15" x14ac:dyDescent="0.25">
      <c r="A2" s="60"/>
      <c r="B2" s="60"/>
      <c r="C2" s="60"/>
      <c r="D2" s="60"/>
      <c r="E2" s="60"/>
      <c r="F2" s="60"/>
      <c r="G2" s="60"/>
      <c r="H2" s="60"/>
      <c r="I2" s="60"/>
      <c r="J2" s="60"/>
      <c r="K2" s="60"/>
      <c r="L2" s="60"/>
      <c r="M2" s="60"/>
      <c r="N2" s="60"/>
      <c r="O2" s="60"/>
    </row>
    <row r="3" spans="1:15" x14ac:dyDescent="0.25">
      <c r="A3" s="60"/>
      <c r="B3" s="60"/>
      <c r="C3" s="60"/>
      <c r="D3" s="60"/>
      <c r="E3" s="60"/>
      <c r="F3" s="60"/>
      <c r="G3" s="60"/>
      <c r="H3" s="60"/>
      <c r="I3" s="60"/>
      <c r="J3" s="60"/>
      <c r="K3" s="60"/>
      <c r="L3" s="60"/>
      <c r="M3" s="60"/>
      <c r="N3" s="60"/>
      <c r="O3" s="60"/>
    </row>
    <row r="4" spans="1:15" x14ac:dyDescent="0.25">
      <c r="A4" s="60"/>
      <c r="B4" s="60"/>
      <c r="C4" s="60"/>
      <c r="D4" s="60"/>
      <c r="E4" s="60"/>
      <c r="F4" s="60"/>
      <c r="G4" s="60"/>
      <c r="H4" s="60"/>
      <c r="I4" s="60"/>
      <c r="J4" s="60"/>
      <c r="K4" s="60"/>
      <c r="L4" s="60"/>
      <c r="M4" s="60"/>
      <c r="N4" s="60"/>
      <c r="O4" s="60"/>
    </row>
    <row r="5" spans="1:15" x14ac:dyDescent="0.25">
      <c r="A5" s="60"/>
      <c r="B5" s="60"/>
      <c r="C5" s="60"/>
      <c r="D5" s="60"/>
      <c r="E5" s="60"/>
      <c r="F5" s="60"/>
      <c r="G5" s="60"/>
      <c r="H5" s="60"/>
      <c r="I5" s="60"/>
      <c r="J5" s="60"/>
      <c r="K5" s="60"/>
      <c r="L5" s="60"/>
      <c r="M5" s="60"/>
      <c r="N5" s="60"/>
      <c r="O5" s="60"/>
    </row>
    <row r="6" spans="1:15" x14ac:dyDescent="0.25">
      <c r="A6" s="60"/>
      <c r="B6" s="60"/>
      <c r="C6" s="60"/>
      <c r="D6" s="60"/>
      <c r="E6" s="60"/>
      <c r="F6" s="60"/>
      <c r="G6" s="60"/>
      <c r="H6" s="60"/>
      <c r="I6" s="60"/>
      <c r="J6" s="60"/>
      <c r="K6" s="60"/>
      <c r="L6" s="60"/>
      <c r="M6" s="60"/>
      <c r="N6" s="60"/>
      <c r="O6" s="60"/>
    </row>
    <row r="7" spans="1:15" x14ac:dyDescent="0.25">
      <c r="A7" s="60"/>
      <c r="B7" s="60"/>
      <c r="C7" s="60"/>
      <c r="D7" s="60"/>
      <c r="E7" s="60"/>
      <c r="F7" s="60"/>
      <c r="G7" s="60"/>
      <c r="H7" s="60"/>
      <c r="I7" s="60"/>
      <c r="J7" s="60"/>
      <c r="K7" s="60"/>
      <c r="L7" s="60"/>
      <c r="M7" s="60"/>
      <c r="N7" s="60"/>
      <c r="O7" s="60"/>
    </row>
    <row r="8" spans="1:15" x14ac:dyDescent="0.25">
      <c r="A8" s="60"/>
      <c r="B8" s="60"/>
      <c r="C8" s="60"/>
      <c r="D8" s="60"/>
      <c r="E8" s="60"/>
      <c r="F8" s="60"/>
      <c r="G8" s="60"/>
      <c r="H8" s="60"/>
      <c r="I8" s="60"/>
      <c r="J8" s="60"/>
      <c r="K8" s="60"/>
      <c r="L8" s="60"/>
      <c r="M8" s="60"/>
      <c r="N8" s="60"/>
      <c r="O8" s="60"/>
    </row>
    <row r="9" spans="1:15" x14ac:dyDescent="0.25">
      <c r="A9" s="60"/>
      <c r="B9" s="60"/>
      <c r="C9" s="60"/>
      <c r="D9" s="60"/>
      <c r="E9" s="60"/>
      <c r="F9" s="60"/>
      <c r="G9" s="60"/>
      <c r="H9" s="60"/>
      <c r="I9" s="60"/>
      <c r="J9" s="60"/>
      <c r="K9" s="60"/>
      <c r="L9" s="60"/>
      <c r="M9" s="60"/>
      <c r="N9" s="60"/>
      <c r="O9" s="60"/>
    </row>
    <row r="10" spans="1:15" x14ac:dyDescent="0.25">
      <c r="A10" s="60"/>
      <c r="B10" s="60"/>
      <c r="C10" s="60"/>
      <c r="D10" s="60"/>
      <c r="E10" s="60"/>
      <c r="F10" s="60"/>
      <c r="G10" s="60"/>
      <c r="H10" s="60"/>
      <c r="I10" s="60"/>
      <c r="J10" s="60"/>
      <c r="K10" s="60"/>
      <c r="L10" s="60"/>
      <c r="M10" s="60"/>
      <c r="N10" s="60"/>
      <c r="O10" s="60"/>
    </row>
    <row r="11" spans="1:15" x14ac:dyDescent="0.25">
      <c r="A11" s="60"/>
      <c r="B11" s="60"/>
      <c r="C11" s="60"/>
      <c r="D11" s="60"/>
      <c r="E11" s="60"/>
      <c r="F11" s="60"/>
      <c r="G11" s="60"/>
      <c r="H11" s="60"/>
      <c r="I11" s="60"/>
      <c r="J11" s="60"/>
      <c r="K11" s="60"/>
      <c r="L11" s="60"/>
      <c r="M11" s="60"/>
      <c r="N11" s="60"/>
      <c r="O11" s="60"/>
    </row>
    <row r="12" spans="1:15" x14ac:dyDescent="0.25">
      <c r="A12" s="60"/>
      <c r="B12" s="60"/>
      <c r="C12" s="60"/>
      <c r="D12" s="60"/>
      <c r="E12" s="60"/>
      <c r="F12" s="60"/>
      <c r="G12" s="60"/>
      <c r="H12" s="60"/>
      <c r="I12" s="60"/>
      <c r="J12" s="60"/>
      <c r="K12" s="60"/>
      <c r="L12" s="60"/>
      <c r="M12" s="60"/>
      <c r="N12" s="60"/>
      <c r="O12" s="60"/>
    </row>
    <row r="13" spans="1:15" x14ac:dyDescent="0.25">
      <c r="A13" s="60"/>
      <c r="B13" s="60"/>
      <c r="C13" s="60"/>
      <c r="D13" s="60"/>
      <c r="E13" s="60"/>
      <c r="F13" s="60"/>
      <c r="G13" s="60"/>
      <c r="H13" s="60"/>
      <c r="I13" s="60"/>
      <c r="J13" s="60"/>
      <c r="K13" s="60"/>
      <c r="L13" s="60"/>
      <c r="M13" s="60"/>
      <c r="N13" s="60"/>
      <c r="O13" s="60"/>
    </row>
    <row r="14" spans="1:15" x14ac:dyDescent="0.25">
      <c r="A14" s="60"/>
      <c r="B14" s="60"/>
      <c r="C14" s="60"/>
      <c r="D14" s="60"/>
      <c r="E14" s="60"/>
      <c r="F14" s="60"/>
      <c r="G14" s="60"/>
      <c r="H14" s="60"/>
      <c r="I14" s="60"/>
      <c r="J14" s="60"/>
      <c r="K14" s="60"/>
      <c r="L14" s="60"/>
      <c r="M14" s="60"/>
      <c r="N14" s="60"/>
      <c r="O14" s="60"/>
    </row>
    <row r="15" spans="1:15" x14ac:dyDescent="0.25">
      <c r="A15" s="60"/>
      <c r="B15" s="60"/>
      <c r="C15" s="60"/>
      <c r="D15" s="60"/>
      <c r="E15" s="60"/>
      <c r="F15" s="60"/>
      <c r="G15" s="60"/>
      <c r="H15" s="60"/>
      <c r="I15" s="60"/>
      <c r="J15" s="60"/>
      <c r="K15" s="60"/>
      <c r="L15" s="60"/>
      <c r="M15" s="60"/>
      <c r="N15" s="60"/>
      <c r="O15" s="60"/>
    </row>
    <row r="16" spans="1:15" x14ac:dyDescent="0.25">
      <c r="A16" s="60"/>
      <c r="B16" s="60"/>
      <c r="C16" s="60"/>
      <c r="D16" s="60"/>
      <c r="E16" s="60"/>
      <c r="F16" s="60"/>
      <c r="G16" s="60"/>
      <c r="H16" s="60"/>
      <c r="I16" s="60"/>
      <c r="J16" s="60"/>
      <c r="K16" s="60"/>
      <c r="L16" s="60"/>
      <c r="M16" s="60"/>
      <c r="N16" s="60"/>
      <c r="O16" s="60"/>
    </row>
    <row r="17" spans="1:15" x14ac:dyDescent="0.25">
      <c r="A17" s="60"/>
      <c r="B17" s="60"/>
      <c r="C17" s="60"/>
      <c r="D17" s="60"/>
      <c r="E17" s="60"/>
      <c r="F17" s="60"/>
      <c r="G17" s="60"/>
      <c r="H17" s="60"/>
      <c r="I17" s="60"/>
      <c r="J17" s="60"/>
      <c r="K17" s="60"/>
      <c r="L17" s="60"/>
      <c r="M17" s="60"/>
      <c r="N17" s="60"/>
      <c r="O17" s="60"/>
    </row>
    <row r="18" spans="1:15" x14ac:dyDescent="0.25">
      <c r="A18" s="60"/>
      <c r="B18" s="60"/>
      <c r="C18" s="60"/>
      <c r="D18" s="60"/>
      <c r="E18" s="60"/>
      <c r="F18" s="60"/>
      <c r="G18" s="60"/>
      <c r="H18" s="60"/>
      <c r="I18" s="60"/>
      <c r="J18" s="60"/>
      <c r="K18" s="60"/>
      <c r="L18" s="60"/>
      <c r="M18" s="60"/>
      <c r="N18" s="60"/>
      <c r="O18" s="60"/>
    </row>
    <row r="19" spans="1:15" x14ac:dyDescent="0.25">
      <c r="A19" s="60"/>
      <c r="B19" s="60"/>
      <c r="C19" s="60"/>
      <c r="D19" s="60"/>
      <c r="E19" s="60"/>
      <c r="F19" s="60"/>
      <c r="G19" s="60"/>
      <c r="H19" s="60"/>
      <c r="I19" s="60"/>
      <c r="J19" s="60"/>
      <c r="K19" s="60"/>
      <c r="L19" s="60"/>
      <c r="M19" s="60"/>
      <c r="N19" s="60"/>
      <c r="O19" s="60"/>
    </row>
    <row r="20" spans="1:15" x14ac:dyDescent="0.25">
      <c r="A20" s="60"/>
      <c r="B20" s="60"/>
      <c r="C20" s="60"/>
      <c r="D20" s="60"/>
      <c r="E20" s="60"/>
      <c r="F20" s="60"/>
      <c r="G20" s="60"/>
      <c r="H20" s="60"/>
      <c r="I20" s="60"/>
      <c r="J20" s="60"/>
      <c r="K20" s="60"/>
      <c r="L20" s="60"/>
      <c r="M20" s="60"/>
      <c r="N20" s="60"/>
      <c r="O20" s="60"/>
    </row>
    <row r="21" spans="1:15" x14ac:dyDescent="0.25">
      <c r="A21" s="60"/>
      <c r="B21" s="60"/>
      <c r="C21" s="60"/>
      <c r="D21" s="60"/>
      <c r="E21" s="60"/>
      <c r="F21" s="60"/>
      <c r="G21" s="60"/>
      <c r="H21" s="60"/>
      <c r="I21" s="60"/>
      <c r="J21" s="60"/>
      <c r="K21" s="60"/>
      <c r="L21" s="60"/>
      <c r="M21" s="60"/>
      <c r="N21" s="60"/>
      <c r="O21" s="60"/>
    </row>
    <row r="22" spans="1:15" x14ac:dyDescent="0.25">
      <c r="A22" s="60"/>
      <c r="B22" s="60"/>
      <c r="C22" s="60"/>
      <c r="D22" s="60"/>
      <c r="E22" s="60"/>
      <c r="F22" s="60"/>
      <c r="G22" s="60"/>
      <c r="H22" s="60"/>
      <c r="I22" s="60"/>
      <c r="J22" s="60"/>
      <c r="K22" s="60"/>
      <c r="L22" s="60"/>
      <c r="M22" s="60"/>
      <c r="N22" s="60"/>
      <c r="O22" s="60"/>
    </row>
    <row r="23" spans="1:15" x14ac:dyDescent="0.25">
      <c r="A23" s="60"/>
      <c r="B23" s="60"/>
      <c r="C23" s="60"/>
      <c r="D23" s="60"/>
      <c r="E23" s="60"/>
      <c r="F23" s="60"/>
      <c r="G23" s="60"/>
      <c r="H23" s="60"/>
      <c r="I23" s="60"/>
      <c r="J23" s="60"/>
      <c r="K23" s="60"/>
      <c r="L23" s="60"/>
      <c r="M23" s="60"/>
      <c r="N23" s="60"/>
      <c r="O23" s="60"/>
    </row>
    <row r="24" spans="1:15" x14ac:dyDescent="0.25">
      <c r="A24" s="60"/>
      <c r="B24" s="60"/>
      <c r="C24" s="60"/>
      <c r="D24" s="60"/>
      <c r="E24" s="60"/>
      <c r="F24" s="60"/>
      <c r="G24" s="60"/>
      <c r="H24" s="60"/>
      <c r="I24" s="60"/>
      <c r="J24" s="60"/>
      <c r="K24" s="60"/>
      <c r="L24" s="60"/>
      <c r="M24" s="60"/>
      <c r="N24" s="60"/>
      <c r="O24" s="60"/>
    </row>
    <row r="25" spans="1:15" x14ac:dyDescent="0.25">
      <c r="A25" s="60"/>
      <c r="B25" s="60"/>
      <c r="C25" s="60"/>
      <c r="D25" s="60"/>
      <c r="E25" s="60"/>
      <c r="F25" s="60"/>
      <c r="G25" s="60"/>
      <c r="H25" s="60"/>
      <c r="I25" s="60"/>
      <c r="J25" s="60"/>
      <c r="K25" s="60"/>
      <c r="L25" s="60"/>
      <c r="M25" s="60"/>
      <c r="N25" s="60"/>
      <c r="O25" s="60"/>
    </row>
    <row r="26" spans="1:15" x14ac:dyDescent="0.25">
      <c r="A26" s="60"/>
      <c r="B26" s="60"/>
      <c r="C26" s="60"/>
      <c r="D26" s="60"/>
      <c r="E26" s="60"/>
      <c r="F26" s="60"/>
      <c r="G26" s="60"/>
      <c r="H26" s="60"/>
      <c r="I26" s="60"/>
      <c r="J26" s="60"/>
      <c r="K26" s="60"/>
      <c r="L26" s="60"/>
      <c r="M26" s="60"/>
      <c r="N26" s="60"/>
      <c r="O26" s="60"/>
    </row>
    <row r="27" spans="1:15" x14ac:dyDescent="0.25">
      <c r="A27" s="60"/>
      <c r="B27" s="60"/>
      <c r="C27" s="60"/>
      <c r="D27" s="60"/>
      <c r="E27" s="60"/>
      <c r="F27" s="60"/>
      <c r="G27" s="60"/>
      <c r="H27" s="60"/>
      <c r="I27" s="60"/>
      <c r="J27" s="60"/>
      <c r="K27" s="60"/>
      <c r="L27" s="60"/>
      <c r="M27" s="60"/>
      <c r="N27" s="60"/>
      <c r="O27" s="60"/>
    </row>
    <row r="28" spans="1:15" x14ac:dyDescent="0.25">
      <c r="A28" s="60"/>
      <c r="B28" s="60"/>
      <c r="C28" s="60"/>
      <c r="D28" s="60"/>
      <c r="E28" s="60"/>
      <c r="F28" s="60"/>
      <c r="G28" s="60"/>
      <c r="H28" s="60"/>
      <c r="I28" s="60"/>
      <c r="J28" s="60"/>
      <c r="K28" s="60"/>
      <c r="L28" s="60"/>
      <c r="M28" s="60"/>
      <c r="N28" s="60"/>
      <c r="O28" s="60"/>
    </row>
    <row r="29" spans="1:15" x14ac:dyDescent="0.25">
      <c r="A29" s="60"/>
      <c r="B29" s="60"/>
      <c r="C29" s="60"/>
      <c r="D29" s="60"/>
      <c r="E29" s="60"/>
      <c r="F29" s="60"/>
      <c r="G29" s="60"/>
      <c r="H29" s="60"/>
      <c r="I29" s="60"/>
      <c r="J29" s="60"/>
      <c r="K29" s="60"/>
      <c r="L29" s="60"/>
      <c r="M29" s="60"/>
      <c r="N29" s="60"/>
      <c r="O29" s="60"/>
    </row>
    <row r="30" spans="1:15" x14ac:dyDescent="0.25">
      <c r="A30" s="60"/>
      <c r="B30" s="60"/>
      <c r="C30" s="60"/>
      <c r="D30" s="60"/>
      <c r="E30" s="60"/>
      <c r="F30" s="60"/>
      <c r="G30" s="60"/>
      <c r="H30" s="60"/>
      <c r="I30" s="60"/>
      <c r="J30" s="60"/>
      <c r="K30" s="60"/>
      <c r="L30" s="60"/>
      <c r="M30" s="60"/>
      <c r="N30" s="60"/>
      <c r="O30" s="60"/>
    </row>
    <row r="31" spans="1:15" x14ac:dyDescent="0.25">
      <c r="A31" s="60"/>
      <c r="B31" s="60"/>
      <c r="C31" s="60"/>
      <c r="D31" s="60"/>
      <c r="E31" s="60"/>
      <c r="F31" s="60"/>
      <c r="G31" s="60"/>
      <c r="H31" s="60"/>
      <c r="I31" s="60"/>
      <c r="J31" s="60"/>
      <c r="K31" s="60"/>
      <c r="L31" s="60"/>
      <c r="M31" s="60"/>
      <c r="N31" s="60"/>
      <c r="O31" s="60"/>
    </row>
    <row r="32" spans="1:15" x14ac:dyDescent="0.25">
      <c r="A32" s="60"/>
      <c r="B32" s="60"/>
      <c r="C32" s="60"/>
      <c r="D32" s="60"/>
      <c r="E32" s="60"/>
      <c r="F32" s="60"/>
      <c r="G32" s="60"/>
      <c r="H32" s="60"/>
      <c r="I32" s="60"/>
      <c r="J32" s="60"/>
      <c r="K32" s="60"/>
      <c r="L32" s="60"/>
      <c r="M32" s="60"/>
      <c r="N32" s="60"/>
      <c r="O32" s="60"/>
    </row>
    <row r="33" spans="1:15" x14ac:dyDescent="0.25">
      <c r="A33" s="60"/>
      <c r="B33" s="60"/>
      <c r="C33" s="60"/>
      <c r="D33" s="60"/>
      <c r="E33" s="60"/>
      <c r="F33" s="60"/>
      <c r="G33" s="60"/>
      <c r="H33" s="60"/>
      <c r="I33" s="60"/>
      <c r="J33" s="60"/>
      <c r="K33" s="60"/>
      <c r="L33" s="60"/>
      <c r="M33" s="60"/>
      <c r="N33" s="60"/>
      <c r="O33" s="60"/>
    </row>
    <row r="34" spans="1:15" x14ac:dyDescent="0.25">
      <c r="A34" s="60"/>
      <c r="B34" s="60"/>
      <c r="C34" s="60"/>
      <c r="D34" s="60"/>
      <c r="E34" s="60"/>
      <c r="F34" s="60"/>
      <c r="G34" s="60"/>
      <c r="H34" s="60"/>
      <c r="I34" s="60"/>
      <c r="J34" s="60"/>
      <c r="K34" s="60"/>
      <c r="L34" s="60"/>
      <c r="M34" s="60"/>
      <c r="N34" s="60"/>
      <c r="O34" s="60"/>
    </row>
    <row r="35" spans="1:15" x14ac:dyDescent="0.25">
      <c r="A35" s="60"/>
      <c r="B35" s="60"/>
      <c r="C35" s="60"/>
      <c r="D35" s="60"/>
      <c r="E35" s="60"/>
      <c r="F35" s="60"/>
      <c r="G35" s="60"/>
      <c r="H35" s="60"/>
      <c r="I35" s="60"/>
      <c r="J35" s="60"/>
      <c r="K35" s="60"/>
      <c r="L35" s="60"/>
      <c r="M35" s="60"/>
      <c r="N35" s="60"/>
      <c r="O35" s="60"/>
    </row>
    <row r="36" spans="1:15" x14ac:dyDescent="0.25">
      <c r="A36" s="60"/>
      <c r="B36" s="60"/>
      <c r="C36" s="60"/>
      <c r="D36" s="60"/>
      <c r="E36" s="60"/>
      <c r="F36" s="60"/>
      <c r="G36" s="60"/>
      <c r="H36" s="60"/>
      <c r="I36" s="60"/>
      <c r="J36" s="60"/>
      <c r="K36" s="60"/>
      <c r="L36" s="60"/>
      <c r="M36" s="60"/>
      <c r="N36" s="60"/>
      <c r="O36" s="60"/>
    </row>
    <row r="37" spans="1:15" x14ac:dyDescent="0.25">
      <c r="A37" s="60"/>
      <c r="B37" s="60"/>
      <c r="C37" s="60"/>
      <c r="D37" s="60"/>
      <c r="E37" s="60"/>
      <c r="F37" s="60"/>
      <c r="G37" s="60"/>
      <c r="H37" s="60"/>
      <c r="I37" s="60"/>
      <c r="J37" s="60"/>
      <c r="K37" s="60"/>
      <c r="L37" s="60"/>
      <c r="M37" s="60"/>
      <c r="N37" s="60"/>
      <c r="O37" s="60"/>
    </row>
    <row r="38" spans="1:15" x14ac:dyDescent="0.25">
      <c r="A38" s="60"/>
      <c r="B38" s="60"/>
      <c r="C38" s="60"/>
      <c r="D38" s="60"/>
      <c r="E38" s="60"/>
      <c r="F38" s="60"/>
      <c r="G38" s="60"/>
      <c r="H38" s="60"/>
      <c r="I38" s="60"/>
      <c r="J38" s="60"/>
      <c r="K38" s="60"/>
      <c r="L38" s="60"/>
      <c r="M38" s="60"/>
      <c r="N38" s="60"/>
      <c r="O38" s="60"/>
    </row>
    <row r="39" spans="1:15" x14ac:dyDescent="0.25">
      <c r="A39" s="60"/>
      <c r="B39" s="60"/>
      <c r="C39" s="60"/>
      <c r="D39" s="60"/>
      <c r="E39" s="60"/>
      <c r="F39" s="60"/>
      <c r="G39" s="60"/>
      <c r="H39" s="60"/>
      <c r="I39" s="60"/>
      <c r="J39" s="60"/>
      <c r="K39" s="60"/>
      <c r="L39" s="60"/>
      <c r="M39" s="60"/>
      <c r="N39" s="60"/>
      <c r="O39" s="60"/>
    </row>
    <row r="40" spans="1:15" x14ac:dyDescent="0.25">
      <c r="A40" s="60"/>
      <c r="B40" s="60"/>
      <c r="C40" s="60"/>
      <c r="D40" s="60"/>
      <c r="E40" s="60"/>
      <c r="F40" s="60"/>
      <c r="G40" s="60"/>
      <c r="H40" s="60"/>
      <c r="I40" s="60"/>
      <c r="J40" s="60"/>
      <c r="K40" s="60"/>
      <c r="L40" s="60"/>
      <c r="M40" s="60"/>
      <c r="N40" s="60"/>
      <c r="O40" s="60"/>
    </row>
    <row r="41" spans="1:15" x14ac:dyDescent="0.25">
      <c r="A41" s="60"/>
      <c r="B41" s="60"/>
      <c r="C41" s="60"/>
      <c r="D41" s="60"/>
      <c r="E41" s="60"/>
      <c r="F41" s="60"/>
      <c r="G41" s="60"/>
      <c r="H41" s="60"/>
      <c r="I41" s="60"/>
      <c r="J41" s="60"/>
      <c r="K41" s="60"/>
      <c r="L41" s="60"/>
      <c r="M41" s="60"/>
      <c r="N41" s="60"/>
      <c r="O41" s="60"/>
    </row>
    <row r="42" spans="1:15" x14ac:dyDescent="0.25">
      <c r="A42" s="60"/>
      <c r="B42" s="60"/>
      <c r="C42" s="60"/>
      <c r="D42" s="60"/>
      <c r="E42" s="60"/>
      <c r="F42" s="60"/>
      <c r="G42" s="60"/>
      <c r="H42" s="60"/>
      <c r="I42" s="60"/>
      <c r="J42" s="60"/>
      <c r="K42" s="60"/>
      <c r="L42" s="60"/>
      <c r="M42" s="60"/>
      <c r="N42" s="60"/>
      <c r="O42" s="60"/>
    </row>
  </sheetData>
  <mergeCells count="1">
    <mergeCell ref="A1:O4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0F684-9BAB-4FFE-A538-DCBCFFEBFBD1}">
  <dimension ref="A1:R106"/>
  <sheetViews>
    <sheetView zoomScaleNormal="100" workbookViewId="0">
      <selection activeCell="U19" sqref="U19"/>
    </sheetView>
  </sheetViews>
  <sheetFormatPr defaultRowHeight="15" x14ac:dyDescent="0.25"/>
  <cols>
    <col min="3" max="3" width="10.140625" bestFit="1" customWidth="1"/>
    <col min="5" max="5" width="18.7109375" bestFit="1" customWidth="1"/>
    <col min="7" max="7" width="10.140625" bestFit="1" customWidth="1"/>
    <col min="9" max="9" width="21.5703125" customWidth="1"/>
    <col min="11" max="11" width="10.140625" bestFit="1" customWidth="1"/>
    <col min="13" max="13" width="10.28515625" customWidth="1"/>
    <col min="15" max="15" width="10.5703125" customWidth="1"/>
    <col min="24" max="24" width="19" customWidth="1"/>
    <col min="28" max="28" width="21.5703125" customWidth="1"/>
  </cols>
  <sheetData>
    <row r="1" spans="1:18" x14ac:dyDescent="0.25">
      <c r="A1" s="114" t="s">
        <v>64</v>
      </c>
      <c r="B1" s="114"/>
      <c r="C1" s="114"/>
      <c r="D1" s="114"/>
      <c r="E1" s="114"/>
      <c r="F1" s="114"/>
      <c r="G1" s="114"/>
      <c r="H1" s="114"/>
      <c r="I1" s="114"/>
      <c r="J1" s="114"/>
      <c r="K1" s="114"/>
      <c r="L1" s="114"/>
      <c r="M1" s="114"/>
      <c r="N1" s="114"/>
      <c r="O1" s="114"/>
      <c r="P1" s="114"/>
      <c r="Q1" s="114"/>
      <c r="R1" s="114"/>
    </row>
    <row r="2" spans="1:18" x14ac:dyDescent="0.25">
      <c r="A2" s="114"/>
      <c r="B2" s="114"/>
      <c r="C2" s="114"/>
      <c r="D2" s="114"/>
      <c r="E2" s="114"/>
      <c r="F2" s="114"/>
      <c r="G2" s="114"/>
      <c r="H2" s="114"/>
      <c r="I2" s="114"/>
      <c r="J2" s="114"/>
      <c r="K2" s="114"/>
      <c r="L2" s="114"/>
      <c r="M2" s="114"/>
      <c r="N2" s="114"/>
      <c r="O2" s="114"/>
      <c r="P2" s="114"/>
      <c r="Q2" s="114"/>
      <c r="R2" s="114"/>
    </row>
    <row r="3" spans="1:18" x14ac:dyDescent="0.25">
      <c r="A3" s="114"/>
      <c r="B3" s="114"/>
      <c r="C3" s="114"/>
      <c r="D3" s="114"/>
      <c r="E3" s="114"/>
      <c r="F3" s="114"/>
      <c r="G3" s="114"/>
      <c r="H3" s="114"/>
      <c r="I3" s="114"/>
      <c r="J3" s="114"/>
      <c r="K3" s="114"/>
      <c r="L3" s="114"/>
      <c r="M3" s="114"/>
      <c r="N3" s="114"/>
      <c r="O3" s="114"/>
      <c r="P3" s="114"/>
      <c r="Q3" s="114"/>
      <c r="R3" s="114"/>
    </row>
    <row r="4" spans="1:18" ht="19.5" thickBot="1" x14ac:dyDescent="0.35">
      <c r="A4" s="115" t="s">
        <v>2</v>
      </c>
      <c r="B4" s="115"/>
      <c r="C4" s="116" t="s">
        <v>48</v>
      </c>
      <c r="D4" s="116"/>
      <c r="E4" s="116" t="s">
        <v>14</v>
      </c>
      <c r="F4" s="116"/>
      <c r="G4" s="116" t="s">
        <v>15</v>
      </c>
      <c r="H4" s="116"/>
      <c r="I4" s="116" t="s">
        <v>16</v>
      </c>
      <c r="J4" s="116"/>
      <c r="K4" s="116" t="s">
        <v>17</v>
      </c>
      <c r="L4" s="116"/>
      <c r="M4" s="116" t="s">
        <v>18</v>
      </c>
      <c r="N4" s="116"/>
      <c r="O4" s="116" t="s">
        <v>19</v>
      </c>
      <c r="P4" s="116"/>
      <c r="Q4" s="115" t="s">
        <v>49</v>
      </c>
      <c r="R4" s="115"/>
    </row>
    <row r="5" spans="1:18" x14ac:dyDescent="0.25">
      <c r="A5" s="120"/>
      <c r="B5" s="121"/>
      <c r="C5" s="46"/>
      <c r="D5" s="47"/>
      <c r="E5" s="48"/>
      <c r="F5" s="47"/>
      <c r="G5" s="48">
        <v>1</v>
      </c>
      <c r="H5" s="47"/>
      <c r="I5" s="48">
        <v>2</v>
      </c>
      <c r="J5" s="47"/>
      <c r="K5" s="48">
        <v>3</v>
      </c>
      <c r="L5" s="47"/>
      <c r="M5" s="48">
        <v>4</v>
      </c>
      <c r="N5" s="47"/>
      <c r="O5" s="48">
        <v>5</v>
      </c>
      <c r="P5" s="49"/>
      <c r="Q5" s="85"/>
      <c r="R5" s="85"/>
    </row>
    <row r="6" spans="1:18" ht="15" customHeight="1" x14ac:dyDescent="0.25">
      <c r="A6" s="120"/>
      <c r="B6" s="121"/>
      <c r="C6" s="50"/>
      <c r="D6" s="37"/>
      <c r="E6" s="38"/>
      <c r="F6" s="37"/>
      <c r="G6" s="38"/>
      <c r="H6" s="37"/>
      <c r="I6" s="38"/>
      <c r="J6" s="37"/>
      <c r="K6" s="38"/>
      <c r="L6" s="37"/>
      <c r="M6" s="38"/>
      <c r="N6" s="37"/>
      <c r="O6" s="38"/>
      <c r="P6" s="51"/>
      <c r="Q6" s="85"/>
      <c r="R6" s="85"/>
    </row>
    <row r="7" spans="1:18" ht="15" customHeight="1" x14ac:dyDescent="0.25">
      <c r="A7" s="120"/>
      <c r="B7" s="121"/>
      <c r="C7" s="50"/>
      <c r="D7" s="37"/>
      <c r="E7" s="38"/>
      <c r="F7" s="37"/>
      <c r="G7" s="38"/>
      <c r="H7" s="37"/>
      <c r="I7" s="38"/>
      <c r="J7" s="37"/>
      <c r="K7" s="38"/>
      <c r="L7" s="37"/>
      <c r="M7" s="38"/>
      <c r="N7" s="37"/>
      <c r="O7" s="38"/>
      <c r="P7" s="51"/>
      <c r="Q7" s="85"/>
      <c r="R7" s="85"/>
    </row>
    <row r="8" spans="1:18" ht="15" customHeight="1" x14ac:dyDescent="0.25">
      <c r="A8" s="120"/>
      <c r="B8" s="121"/>
      <c r="C8" s="58"/>
      <c r="D8" s="37"/>
      <c r="E8" s="38"/>
      <c r="F8" s="37"/>
      <c r="G8" s="38"/>
      <c r="H8" s="37"/>
      <c r="I8" s="38"/>
      <c r="J8" s="37"/>
      <c r="K8" s="38"/>
      <c r="L8" s="37"/>
      <c r="M8" s="38"/>
      <c r="N8" s="37"/>
      <c r="O8" s="38"/>
      <c r="P8" s="51"/>
      <c r="Q8" s="85"/>
      <c r="R8" s="85"/>
    </row>
    <row r="9" spans="1:18" ht="15" customHeight="1" x14ac:dyDescent="0.25">
      <c r="A9" s="120"/>
      <c r="B9" s="121"/>
      <c r="C9" s="52"/>
      <c r="D9" s="39"/>
      <c r="E9" s="40"/>
      <c r="F9" s="39"/>
      <c r="G9" s="40"/>
      <c r="H9" s="39"/>
      <c r="I9" s="40"/>
      <c r="J9" s="39"/>
      <c r="K9" s="40"/>
      <c r="L9" s="39"/>
      <c r="M9" s="40"/>
      <c r="N9" s="39"/>
      <c r="O9" s="40"/>
      <c r="P9" s="53"/>
      <c r="Q9" s="85"/>
      <c r="R9" s="85"/>
    </row>
    <row r="10" spans="1:18" x14ac:dyDescent="0.25">
      <c r="A10" s="120"/>
      <c r="B10" s="121"/>
      <c r="C10" s="54">
        <v>6</v>
      </c>
      <c r="D10" s="41"/>
      <c r="E10" s="45">
        <v>7</v>
      </c>
      <c r="F10" s="42"/>
      <c r="G10" s="45">
        <v>8</v>
      </c>
      <c r="H10" s="42"/>
      <c r="I10" s="45">
        <v>9</v>
      </c>
      <c r="J10" s="42"/>
      <c r="K10" s="45">
        <v>10</v>
      </c>
      <c r="L10" s="42"/>
      <c r="M10" s="45">
        <v>11</v>
      </c>
      <c r="N10" s="42"/>
      <c r="O10" s="45">
        <v>12</v>
      </c>
      <c r="P10" s="55"/>
      <c r="Q10" s="85"/>
      <c r="R10" s="86"/>
    </row>
    <row r="11" spans="1:18" x14ac:dyDescent="0.25">
      <c r="A11" s="120"/>
      <c r="B11" s="121"/>
      <c r="C11" s="50"/>
      <c r="D11" s="43"/>
      <c r="E11" s="38"/>
      <c r="F11" s="37"/>
      <c r="G11" s="38"/>
      <c r="H11" s="37"/>
      <c r="I11" s="38"/>
      <c r="J11" s="37"/>
      <c r="K11" s="38"/>
      <c r="L11" s="37"/>
      <c r="M11" s="38"/>
      <c r="N11" s="37"/>
      <c r="O11" s="38"/>
      <c r="P11" s="51"/>
      <c r="Q11" s="85"/>
      <c r="R11" s="86"/>
    </row>
    <row r="12" spans="1:18" x14ac:dyDescent="0.25">
      <c r="A12" s="120"/>
      <c r="B12" s="121"/>
      <c r="C12" s="50"/>
      <c r="D12" s="43"/>
      <c r="E12" s="38"/>
      <c r="F12" s="37"/>
      <c r="G12" s="38"/>
      <c r="H12" s="37"/>
      <c r="I12" s="38"/>
      <c r="J12" s="37"/>
      <c r="K12" s="38"/>
      <c r="L12" s="37"/>
      <c r="M12" s="38"/>
      <c r="N12" s="37"/>
      <c r="O12" s="38"/>
      <c r="P12" s="51"/>
      <c r="Q12" s="85"/>
      <c r="R12" s="86"/>
    </row>
    <row r="13" spans="1:18" x14ac:dyDescent="0.25">
      <c r="A13" s="120"/>
      <c r="B13" s="121"/>
      <c r="C13" s="50"/>
      <c r="D13" s="43"/>
      <c r="E13" s="38"/>
      <c r="F13" s="37"/>
      <c r="G13" s="38"/>
      <c r="H13" s="37"/>
      <c r="I13" s="38"/>
      <c r="J13" s="37"/>
      <c r="K13" s="38"/>
      <c r="L13" s="37"/>
      <c r="M13" s="38"/>
      <c r="N13" s="37"/>
      <c r="O13" s="38"/>
      <c r="P13" s="51"/>
      <c r="Q13" s="85"/>
      <c r="R13" s="86"/>
    </row>
    <row r="14" spans="1:18" x14ac:dyDescent="0.25">
      <c r="A14" s="120"/>
      <c r="B14" s="121"/>
      <c r="C14" s="52"/>
      <c r="D14" s="44"/>
      <c r="E14" s="40"/>
      <c r="F14" s="39"/>
      <c r="G14" s="40"/>
      <c r="H14" s="39"/>
      <c r="I14" s="40"/>
      <c r="J14" s="39"/>
      <c r="K14" s="40"/>
      <c r="L14" s="39"/>
      <c r="M14" s="40"/>
      <c r="N14" s="39"/>
      <c r="O14" s="40"/>
      <c r="P14" s="53"/>
      <c r="Q14" s="85"/>
      <c r="R14" s="86"/>
    </row>
    <row r="15" spans="1:18" ht="15" customHeight="1" x14ac:dyDescent="0.25">
      <c r="A15" s="83">
        <v>1</v>
      </c>
      <c r="B15" s="84"/>
      <c r="C15" s="54">
        <v>13</v>
      </c>
      <c r="D15" s="41"/>
      <c r="E15" s="45">
        <v>14</v>
      </c>
      <c r="F15" s="42"/>
      <c r="G15" s="45">
        <v>15</v>
      </c>
      <c r="H15" s="42"/>
      <c r="I15" s="45">
        <v>16</v>
      </c>
      <c r="J15" s="42"/>
      <c r="K15" s="45">
        <v>17</v>
      </c>
      <c r="L15" s="42"/>
      <c r="M15" s="45">
        <v>18</v>
      </c>
      <c r="N15" s="42"/>
      <c r="O15" s="45">
        <v>19</v>
      </c>
      <c r="P15" s="56"/>
      <c r="Q15" s="85">
        <f>Overview!D10</f>
        <v>25</v>
      </c>
      <c r="R15" s="86"/>
    </row>
    <row r="16" spans="1:18" ht="15" customHeight="1" x14ac:dyDescent="0.25">
      <c r="A16" s="83"/>
      <c r="B16" s="84"/>
      <c r="C16" s="87" t="s">
        <v>25</v>
      </c>
      <c r="D16" s="110">
        <f>$Q$15*(1/6)</f>
        <v>4.1666666666666661</v>
      </c>
      <c r="E16" s="102" t="s">
        <v>25</v>
      </c>
      <c r="F16" s="110">
        <f>$Q$15*(1/6)</f>
        <v>4.1666666666666661</v>
      </c>
      <c r="G16" s="102" t="s">
        <v>25</v>
      </c>
      <c r="H16" s="110">
        <f>$Q$15*(1/6)</f>
        <v>4.1666666666666661</v>
      </c>
      <c r="I16" s="92" t="s">
        <v>25</v>
      </c>
      <c r="J16" s="110">
        <f>$Q$15*(1/6)</f>
        <v>4.1666666666666661</v>
      </c>
      <c r="K16" s="92" t="s">
        <v>25</v>
      </c>
      <c r="L16" s="110">
        <f>$Q$15*(1/6)</f>
        <v>4.1666666666666661</v>
      </c>
      <c r="M16" s="92" t="s">
        <v>50</v>
      </c>
      <c r="N16" s="90">
        <v>0</v>
      </c>
      <c r="O16" s="92" t="s">
        <v>25</v>
      </c>
      <c r="P16" s="112">
        <f>$Q$15*(1/6)</f>
        <v>4.1666666666666661</v>
      </c>
      <c r="Q16" s="85"/>
      <c r="R16" s="86"/>
    </row>
    <row r="17" spans="1:18" ht="15" customHeight="1" x14ac:dyDescent="0.25">
      <c r="A17" s="83"/>
      <c r="B17" s="84"/>
      <c r="C17" s="88"/>
      <c r="D17" s="110"/>
      <c r="E17" s="103"/>
      <c r="F17" s="110"/>
      <c r="G17" s="103"/>
      <c r="H17" s="110"/>
      <c r="I17" s="93"/>
      <c r="J17" s="110"/>
      <c r="K17" s="93"/>
      <c r="L17" s="110"/>
      <c r="M17" s="93"/>
      <c r="N17" s="90"/>
      <c r="O17" s="93"/>
      <c r="P17" s="112"/>
      <c r="Q17" s="85"/>
      <c r="R17" s="86"/>
    </row>
    <row r="18" spans="1:18" ht="15" customHeight="1" x14ac:dyDescent="0.25">
      <c r="A18" s="83"/>
      <c r="B18" s="84"/>
      <c r="C18" s="88"/>
      <c r="D18" s="110"/>
      <c r="E18" s="103"/>
      <c r="F18" s="110"/>
      <c r="G18" s="103"/>
      <c r="H18" s="110"/>
      <c r="I18" s="93"/>
      <c r="J18" s="110"/>
      <c r="K18" s="93"/>
      <c r="L18" s="110"/>
      <c r="M18" s="93"/>
      <c r="N18" s="90"/>
      <c r="O18" s="93"/>
      <c r="P18" s="112"/>
      <c r="Q18" s="85"/>
      <c r="R18" s="86"/>
    </row>
    <row r="19" spans="1:18" ht="15" customHeight="1" x14ac:dyDescent="0.25">
      <c r="A19" s="83"/>
      <c r="B19" s="84"/>
      <c r="C19" s="100"/>
      <c r="D19" s="111"/>
      <c r="E19" s="104"/>
      <c r="F19" s="111"/>
      <c r="G19" s="104"/>
      <c r="H19" s="111"/>
      <c r="I19" s="105"/>
      <c r="J19" s="111"/>
      <c r="K19" s="105"/>
      <c r="L19" s="111"/>
      <c r="M19" s="105"/>
      <c r="N19" s="101"/>
      <c r="O19" s="105"/>
      <c r="P19" s="113"/>
      <c r="Q19" s="85"/>
      <c r="R19" s="86"/>
    </row>
    <row r="20" spans="1:18" x14ac:dyDescent="0.25">
      <c r="A20" s="83">
        <v>2</v>
      </c>
      <c r="B20" s="84"/>
      <c r="C20" s="54">
        <v>20</v>
      </c>
      <c r="D20" s="41"/>
      <c r="E20" s="45">
        <v>21</v>
      </c>
      <c r="F20" s="42"/>
      <c r="G20" s="45">
        <v>22</v>
      </c>
      <c r="H20" s="42"/>
      <c r="I20" s="45">
        <v>23</v>
      </c>
      <c r="J20" s="42"/>
      <c r="K20" s="45">
        <v>24</v>
      </c>
      <c r="L20" s="42"/>
      <c r="M20" s="45">
        <v>25</v>
      </c>
      <c r="N20" s="42"/>
      <c r="O20" s="45">
        <v>26</v>
      </c>
      <c r="P20" s="57"/>
      <c r="Q20" s="85">
        <f>Overview!D11</f>
        <v>27</v>
      </c>
      <c r="R20" s="86"/>
    </row>
    <row r="21" spans="1:18" x14ac:dyDescent="0.25">
      <c r="A21" s="83"/>
      <c r="B21" s="84"/>
      <c r="C21" s="87" t="s">
        <v>25</v>
      </c>
      <c r="D21" s="110">
        <f>$Q$20*(1/6)</f>
        <v>4.5</v>
      </c>
      <c r="E21" s="92" t="s">
        <v>25</v>
      </c>
      <c r="F21" s="110">
        <f>$Q$20*(1/6)</f>
        <v>4.5</v>
      </c>
      <c r="G21" s="92" t="s">
        <v>25</v>
      </c>
      <c r="H21" s="110">
        <f>$Q$20*(1/6)</f>
        <v>4.5</v>
      </c>
      <c r="I21" s="92" t="s">
        <v>25</v>
      </c>
      <c r="J21" s="110">
        <f>$Q$20*(1/6)</f>
        <v>4.5</v>
      </c>
      <c r="K21" s="92" t="s">
        <v>25</v>
      </c>
      <c r="L21" s="110">
        <f>$Q$20*(1/6)</f>
        <v>4.5</v>
      </c>
      <c r="M21" s="92" t="s">
        <v>50</v>
      </c>
      <c r="N21" s="90">
        <v>0</v>
      </c>
      <c r="O21" s="92" t="s">
        <v>25</v>
      </c>
      <c r="P21" s="112">
        <f>$Q$20*(1/6)</f>
        <v>4.5</v>
      </c>
      <c r="Q21" s="85"/>
      <c r="R21" s="86"/>
    </row>
    <row r="22" spans="1:18" x14ac:dyDescent="0.25">
      <c r="A22" s="83"/>
      <c r="B22" s="84"/>
      <c r="C22" s="88"/>
      <c r="D22" s="110"/>
      <c r="E22" s="93"/>
      <c r="F22" s="110"/>
      <c r="G22" s="93"/>
      <c r="H22" s="110"/>
      <c r="I22" s="93"/>
      <c r="J22" s="110"/>
      <c r="K22" s="93"/>
      <c r="L22" s="110"/>
      <c r="M22" s="93"/>
      <c r="N22" s="90"/>
      <c r="O22" s="93"/>
      <c r="P22" s="112"/>
      <c r="Q22" s="85"/>
      <c r="R22" s="86"/>
    </row>
    <row r="23" spans="1:18" x14ac:dyDescent="0.25">
      <c r="A23" s="83"/>
      <c r="B23" s="84"/>
      <c r="C23" s="88"/>
      <c r="D23" s="110"/>
      <c r="E23" s="93"/>
      <c r="F23" s="110"/>
      <c r="G23" s="93"/>
      <c r="H23" s="110"/>
      <c r="I23" s="93"/>
      <c r="J23" s="110"/>
      <c r="K23" s="93"/>
      <c r="L23" s="110"/>
      <c r="M23" s="93"/>
      <c r="N23" s="90"/>
      <c r="O23" s="93"/>
      <c r="P23" s="112"/>
      <c r="Q23" s="85"/>
      <c r="R23" s="86"/>
    </row>
    <row r="24" spans="1:18" x14ac:dyDescent="0.25">
      <c r="A24" s="83"/>
      <c r="B24" s="84"/>
      <c r="C24" s="100"/>
      <c r="D24" s="111"/>
      <c r="E24" s="105"/>
      <c r="F24" s="111"/>
      <c r="G24" s="105"/>
      <c r="H24" s="111"/>
      <c r="I24" s="105"/>
      <c r="J24" s="111"/>
      <c r="K24" s="105"/>
      <c r="L24" s="111"/>
      <c r="M24" s="105"/>
      <c r="N24" s="101"/>
      <c r="O24" s="105"/>
      <c r="P24" s="113"/>
      <c r="Q24" s="85"/>
      <c r="R24" s="86"/>
    </row>
    <row r="25" spans="1:18" x14ac:dyDescent="0.25">
      <c r="A25" s="83">
        <v>3</v>
      </c>
      <c r="B25" s="84"/>
      <c r="C25" s="54">
        <v>27</v>
      </c>
      <c r="D25" s="41"/>
      <c r="E25" s="45">
        <v>28</v>
      </c>
      <c r="F25" s="42"/>
      <c r="G25" s="45">
        <v>29</v>
      </c>
      <c r="H25" s="42"/>
      <c r="I25" s="45">
        <v>30</v>
      </c>
      <c r="J25" s="42"/>
      <c r="K25" s="45">
        <v>31</v>
      </c>
      <c r="L25" s="42"/>
      <c r="M25" s="45">
        <v>1</v>
      </c>
      <c r="N25" s="42"/>
      <c r="O25" s="45">
        <v>2</v>
      </c>
      <c r="P25" s="57"/>
      <c r="Q25" s="85">
        <f>Overview!D12</f>
        <v>29</v>
      </c>
      <c r="R25" s="85"/>
    </row>
    <row r="26" spans="1:18" x14ac:dyDescent="0.25">
      <c r="A26" s="83"/>
      <c r="B26" s="84"/>
      <c r="C26" s="87" t="s">
        <v>25</v>
      </c>
      <c r="D26" s="110">
        <f>$Q$25*(1/6)</f>
        <v>4.833333333333333</v>
      </c>
      <c r="E26" s="92" t="s">
        <v>25</v>
      </c>
      <c r="F26" s="110">
        <f>$Q$25*(1/6)</f>
        <v>4.833333333333333</v>
      </c>
      <c r="G26" s="92" t="s">
        <v>25</v>
      </c>
      <c r="H26" s="110">
        <f>$Q$25*(1/6)</f>
        <v>4.833333333333333</v>
      </c>
      <c r="I26" s="92" t="s">
        <v>25</v>
      </c>
      <c r="J26" s="110">
        <f>$Q$25*(1/6)</f>
        <v>4.833333333333333</v>
      </c>
      <c r="K26" s="92" t="s">
        <v>25</v>
      </c>
      <c r="L26" s="110">
        <f>$Q$25*(1/6)</f>
        <v>4.833333333333333</v>
      </c>
      <c r="M26" s="92" t="s">
        <v>50</v>
      </c>
      <c r="N26" s="90">
        <v>0</v>
      </c>
      <c r="O26" s="92" t="s">
        <v>25</v>
      </c>
      <c r="P26" s="112">
        <f>$Q$25*(1/6)</f>
        <v>4.833333333333333</v>
      </c>
      <c r="Q26" s="85"/>
      <c r="R26" s="85"/>
    </row>
    <row r="27" spans="1:18" x14ac:dyDescent="0.25">
      <c r="A27" s="83"/>
      <c r="B27" s="84"/>
      <c r="C27" s="88"/>
      <c r="D27" s="110"/>
      <c r="E27" s="93"/>
      <c r="F27" s="110"/>
      <c r="G27" s="93"/>
      <c r="H27" s="110"/>
      <c r="I27" s="93"/>
      <c r="J27" s="110"/>
      <c r="K27" s="93"/>
      <c r="L27" s="110"/>
      <c r="M27" s="93"/>
      <c r="N27" s="90"/>
      <c r="O27" s="93"/>
      <c r="P27" s="112"/>
      <c r="Q27" s="85"/>
      <c r="R27" s="85"/>
    </row>
    <row r="28" spans="1:18" x14ac:dyDescent="0.25">
      <c r="A28" s="83"/>
      <c r="B28" s="84"/>
      <c r="C28" s="88"/>
      <c r="D28" s="110"/>
      <c r="E28" s="93"/>
      <c r="F28" s="110"/>
      <c r="G28" s="93"/>
      <c r="H28" s="110"/>
      <c r="I28" s="93"/>
      <c r="J28" s="110"/>
      <c r="K28" s="93"/>
      <c r="L28" s="110"/>
      <c r="M28" s="93"/>
      <c r="N28" s="90"/>
      <c r="O28" s="93"/>
      <c r="P28" s="112"/>
      <c r="Q28" s="85"/>
      <c r="R28" s="85"/>
    </row>
    <row r="29" spans="1:18" ht="15.75" thickBot="1" x14ac:dyDescent="0.3">
      <c r="A29" s="83"/>
      <c r="B29" s="84"/>
      <c r="C29" s="89"/>
      <c r="D29" s="117"/>
      <c r="E29" s="94"/>
      <c r="F29" s="117"/>
      <c r="G29" s="94"/>
      <c r="H29" s="117"/>
      <c r="I29" s="94"/>
      <c r="J29" s="117"/>
      <c r="K29" s="94"/>
      <c r="L29" s="117"/>
      <c r="M29" s="94"/>
      <c r="N29" s="91"/>
      <c r="O29" s="94"/>
      <c r="P29" s="119"/>
      <c r="Q29" s="85"/>
      <c r="R29" s="85"/>
    </row>
    <row r="30" spans="1:18" x14ac:dyDescent="0.25">
      <c r="A30" s="114" t="s">
        <v>65</v>
      </c>
      <c r="B30" s="114"/>
      <c r="C30" s="114"/>
      <c r="D30" s="114"/>
      <c r="E30" s="114"/>
      <c r="F30" s="114"/>
      <c r="G30" s="114"/>
      <c r="H30" s="114"/>
      <c r="I30" s="114"/>
      <c r="J30" s="114"/>
      <c r="K30" s="114"/>
      <c r="L30" s="114"/>
      <c r="M30" s="114"/>
      <c r="N30" s="114"/>
      <c r="O30" s="114"/>
      <c r="P30" s="114"/>
      <c r="Q30" s="114"/>
      <c r="R30" s="114"/>
    </row>
    <row r="31" spans="1:18" x14ac:dyDescent="0.25">
      <c r="A31" s="114"/>
      <c r="B31" s="114"/>
      <c r="C31" s="114"/>
      <c r="D31" s="114"/>
      <c r="E31" s="114"/>
      <c r="F31" s="114"/>
      <c r="G31" s="114"/>
      <c r="H31" s="114"/>
      <c r="I31" s="114"/>
      <c r="J31" s="114"/>
      <c r="K31" s="114"/>
      <c r="L31" s="114"/>
      <c r="M31" s="114"/>
      <c r="N31" s="114"/>
      <c r="O31" s="114"/>
      <c r="P31" s="114"/>
      <c r="Q31" s="114"/>
      <c r="R31" s="114"/>
    </row>
    <row r="32" spans="1:18" x14ac:dyDescent="0.25">
      <c r="A32" s="114"/>
      <c r="B32" s="114"/>
      <c r="C32" s="114"/>
      <c r="D32" s="114"/>
      <c r="E32" s="114"/>
      <c r="F32" s="114"/>
      <c r="G32" s="114"/>
      <c r="H32" s="114"/>
      <c r="I32" s="114"/>
      <c r="J32" s="114"/>
      <c r="K32" s="114"/>
      <c r="L32" s="114"/>
      <c r="M32" s="114"/>
      <c r="N32" s="114"/>
      <c r="O32" s="114"/>
      <c r="P32" s="114"/>
      <c r="Q32" s="114"/>
      <c r="R32" s="114"/>
    </row>
    <row r="33" spans="1:18" ht="19.5" thickBot="1" x14ac:dyDescent="0.35">
      <c r="A33" s="115" t="s">
        <v>2</v>
      </c>
      <c r="B33" s="115"/>
      <c r="C33" s="116" t="s">
        <v>48</v>
      </c>
      <c r="D33" s="116"/>
      <c r="E33" s="116" t="s">
        <v>14</v>
      </c>
      <c r="F33" s="116"/>
      <c r="G33" s="116" t="s">
        <v>15</v>
      </c>
      <c r="H33" s="116"/>
      <c r="I33" s="116" t="s">
        <v>16</v>
      </c>
      <c r="J33" s="116"/>
      <c r="K33" s="116" t="s">
        <v>17</v>
      </c>
      <c r="L33" s="116"/>
      <c r="M33" s="116" t="s">
        <v>18</v>
      </c>
      <c r="N33" s="116"/>
      <c r="O33" s="116" t="s">
        <v>19</v>
      </c>
      <c r="P33" s="116"/>
      <c r="Q33" s="115" t="s">
        <v>49</v>
      </c>
      <c r="R33" s="115"/>
    </row>
    <row r="34" spans="1:18" ht="15.75" customHeight="1" x14ac:dyDescent="0.25">
      <c r="A34" s="83">
        <v>4</v>
      </c>
      <c r="B34" s="84"/>
      <c r="C34" s="46">
        <v>3</v>
      </c>
      <c r="D34" s="47"/>
      <c r="E34" s="48">
        <v>4</v>
      </c>
      <c r="F34" s="47"/>
      <c r="G34" s="48">
        <v>5</v>
      </c>
      <c r="H34" s="47"/>
      <c r="I34" s="48">
        <v>6</v>
      </c>
      <c r="J34" s="47"/>
      <c r="K34" s="48">
        <v>7</v>
      </c>
      <c r="L34" s="47"/>
      <c r="M34" s="48">
        <v>8</v>
      </c>
      <c r="N34" s="47"/>
      <c r="O34" s="48">
        <v>9</v>
      </c>
      <c r="P34" s="49"/>
      <c r="Q34" s="85">
        <f>Overview!D13</f>
        <v>27</v>
      </c>
      <c r="R34" s="85"/>
    </row>
    <row r="35" spans="1:18" ht="15" customHeight="1" x14ac:dyDescent="0.25">
      <c r="A35" s="83"/>
      <c r="B35" s="84"/>
      <c r="C35" s="87" t="s">
        <v>25</v>
      </c>
      <c r="D35" s="110">
        <f>$Q$34*(1/6)</f>
        <v>4.5</v>
      </c>
      <c r="E35" s="92" t="s">
        <v>25</v>
      </c>
      <c r="F35" s="110">
        <f>$Q$34*(1/6)</f>
        <v>4.5</v>
      </c>
      <c r="G35" s="92" t="s">
        <v>25</v>
      </c>
      <c r="H35" s="110">
        <f>$Q$34*(1/6)</f>
        <v>4.5</v>
      </c>
      <c r="I35" s="92" t="s">
        <v>25</v>
      </c>
      <c r="J35" s="110">
        <f>$Q$34*(1/6)</f>
        <v>4.5</v>
      </c>
      <c r="K35" s="92" t="s">
        <v>25</v>
      </c>
      <c r="L35" s="110">
        <f>$Q$34*(1/6)</f>
        <v>4.5</v>
      </c>
      <c r="M35" s="92" t="s">
        <v>50</v>
      </c>
      <c r="N35" s="90">
        <v>0</v>
      </c>
      <c r="O35" s="92" t="s">
        <v>25</v>
      </c>
      <c r="P35" s="112">
        <f>$Q$34*(1/6)</f>
        <v>4.5</v>
      </c>
      <c r="Q35" s="85"/>
      <c r="R35" s="85"/>
    </row>
    <row r="36" spans="1:18" ht="15" customHeight="1" x14ac:dyDescent="0.25">
      <c r="A36" s="83"/>
      <c r="B36" s="84"/>
      <c r="C36" s="88"/>
      <c r="D36" s="110"/>
      <c r="E36" s="93"/>
      <c r="F36" s="110"/>
      <c r="G36" s="93"/>
      <c r="H36" s="110"/>
      <c r="I36" s="93"/>
      <c r="J36" s="110"/>
      <c r="K36" s="93"/>
      <c r="L36" s="110"/>
      <c r="M36" s="93"/>
      <c r="N36" s="90"/>
      <c r="O36" s="93"/>
      <c r="P36" s="112"/>
      <c r="Q36" s="85"/>
      <c r="R36" s="85"/>
    </row>
    <row r="37" spans="1:18" ht="15" customHeight="1" x14ac:dyDescent="0.25">
      <c r="A37" s="83"/>
      <c r="B37" s="84"/>
      <c r="C37" s="88"/>
      <c r="D37" s="110"/>
      <c r="E37" s="93"/>
      <c r="F37" s="110"/>
      <c r="G37" s="93"/>
      <c r="H37" s="110"/>
      <c r="I37" s="93"/>
      <c r="J37" s="110"/>
      <c r="K37" s="93"/>
      <c r="L37" s="110"/>
      <c r="M37" s="93"/>
      <c r="N37" s="90"/>
      <c r="O37" s="93"/>
      <c r="P37" s="112"/>
      <c r="Q37" s="85"/>
      <c r="R37" s="85"/>
    </row>
    <row r="38" spans="1:18" ht="15" customHeight="1" x14ac:dyDescent="0.25">
      <c r="A38" s="83"/>
      <c r="B38" s="84"/>
      <c r="C38" s="100"/>
      <c r="D38" s="111"/>
      <c r="E38" s="105"/>
      <c r="F38" s="111"/>
      <c r="G38" s="105"/>
      <c r="H38" s="111"/>
      <c r="I38" s="105"/>
      <c r="J38" s="111"/>
      <c r="K38" s="105"/>
      <c r="L38" s="111"/>
      <c r="M38" s="105"/>
      <c r="N38" s="101"/>
      <c r="O38" s="105"/>
      <c r="P38" s="113"/>
      <c r="Q38" s="85"/>
      <c r="R38" s="85"/>
    </row>
    <row r="39" spans="1:18" ht="15" customHeight="1" x14ac:dyDescent="0.25">
      <c r="A39" s="83">
        <v>5</v>
      </c>
      <c r="B39" s="84"/>
      <c r="C39" s="54">
        <v>10</v>
      </c>
      <c r="D39" s="41"/>
      <c r="E39" s="45">
        <v>11</v>
      </c>
      <c r="F39" s="42"/>
      <c r="G39" s="45">
        <v>12</v>
      </c>
      <c r="H39" s="42"/>
      <c r="I39" s="45">
        <v>13</v>
      </c>
      <c r="J39" s="42"/>
      <c r="K39" s="45">
        <v>14</v>
      </c>
      <c r="L39" s="42"/>
      <c r="M39" s="45">
        <v>15</v>
      </c>
      <c r="N39" s="42"/>
      <c r="O39" s="45">
        <v>16</v>
      </c>
      <c r="P39" s="55"/>
      <c r="Q39" s="85">
        <f>Overview!D14</f>
        <v>31</v>
      </c>
      <c r="R39" s="86"/>
    </row>
    <row r="40" spans="1:18" ht="15" customHeight="1" x14ac:dyDescent="0.25">
      <c r="A40" s="83"/>
      <c r="B40" s="84"/>
      <c r="C40" s="87" t="s">
        <v>25</v>
      </c>
      <c r="D40" s="110">
        <f>$Q$39*0.15</f>
        <v>4.6499999999999995</v>
      </c>
      <c r="E40" s="92" t="s">
        <v>25</v>
      </c>
      <c r="F40" s="110">
        <f>$Q$39*0.15</f>
        <v>4.6499999999999995</v>
      </c>
      <c r="G40" s="92" t="s">
        <v>25</v>
      </c>
      <c r="H40" s="110">
        <f>$Q$39*0.15</f>
        <v>4.6499999999999995</v>
      </c>
      <c r="I40" s="92" t="s">
        <v>25</v>
      </c>
      <c r="J40" s="110">
        <f>$Q$39*0.15</f>
        <v>4.6499999999999995</v>
      </c>
      <c r="K40" s="92" t="s">
        <v>25</v>
      </c>
      <c r="L40" s="110">
        <f>$Q$39*0.15</f>
        <v>4.6499999999999995</v>
      </c>
      <c r="M40" s="92" t="s">
        <v>50</v>
      </c>
      <c r="N40" s="90">
        <v>0</v>
      </c>
      <c r="O40" s="92" t="s">
        <v>24</v>
      </c>
      <c r="P40" s="112">
        <f>Q39*0.25</f>
        <v>7.75</v>
      </c>
      <c r="Q40" s="85"/>
      <c r="R40" s="86"/>
    </row>
    <row r="41" spans="1:18" ht="15" customHeight="1" x14ac:dyDescent="0.25">
      <c r="A41" s="83"/>
      <c r="B41" s="84"/>
      <c r="C41" s="88"/>
      <c r="D41" s="110"/>
      <c r="E41" s="93"/>
      <c r="F41" s="110"/>
      <c r="G41" s="93"/>
      <c r="H41" s="110"/>
      <c r="I41" s="93"/>
      <c r="J41" s="110"/>
      <c r="K41" s="93"/>
      <c r="L41" s="110"/>
      <c r="M41" s="93"/>
      <c r="N41" s="90"/>
      <c r="O41" s="93"/>
      <c r="P41" s="112"/>
      <c r="Q41" s="85"/>
      <c r="R41" s="86"/>
    </row>
    <row r="42" spans="1:18" ht="15" customHeight="1" x14ac:dyDescent="0.25">
      <c r="A42" s="83"/>
      <c r="B42" s="84"/>
      <c r="C42" s="88"/>
      <c r="D42" s="110"/>
      <c r="E42" s="93"/>
      <c r="F42" s="110"/>
      <c r="G42" s="93"/>
      <c r="H42" s="110"/>
      <c r="I42" s="93"/>
      <c r="J42" s="110"/>
      <c r="K42" s="93"/>
      <c r="L42" s="110"/>
      <c r="M42" s="93"/>
      <c r="N42" s="90"/>
      <c r="O42" s="93"/>
      <c r="P42" s="112"/>
      <c r="Q42" s="85"/>
      <c r="R42" s="86"/>
    </row>
    <row r="43" spans="1:18" ht="15" customHeight="1" x14ac:dyDescent="0.25">
      <c r="A43" s="83"/>
      <c r="B43" s="84"/>
      <c r="C43" s="100"/>
      <c r="D43" s="111"/>
      <c r="E43" s="105"/>
      <c r="F43" s="111"/>
      <c r="G43" s="105"/>
      <c r="H43" s="111"/>
      <c r="I43" s="105"/>
      <c r="J43" s="111"/>
      <c r="K43" s="105"/>
      <c r="L43" s="111"/>
      <c r="M43" s="105"/>
      <c r="N43" s="101"/>
      <c r="O43" s="105"/>
      <c r="P43" s="113"/>
      <c r="Q43" s="85"/>
      <c r="R43" s="86"/>
    </row>
    <row r="44" spans="1:18" ht="15" customHeight="1" x14ac:dyDescent="0.25">
      <c r="A44" s="83">
        <v>6</v>
      </c>
      <c r="B44" s="84"/>
      <c r="C44" s="54">
        <v>17</v>
      </c>
      <c r="D44" s="41"/>
      <c r="E44" s="45">
        <v>18</v>
      </c>
      <c r="F44" s="42"/>
      <c r="G44" s="45">
        <v>19</v>
      </c>
      <c r="H44" s="42"/>
      <c r="I44" s="45">
        <v>20</v>
      </c>
      <c r="J44" s="42"/>
      <c r="K44" s="45">
        <v>21</v>
      </c>
      <c r="L44" s="42"/>
      <c r="M44" s="45">
        <v>22</v>
      </c>
      <c r="N44" s="42"/>
      <c r="O44" s="45">
        <v>23</v>
      </c>
      <c r="P44" s="56"/>
      <c r="Q44" s="85">
        <f>Overview!D15</f>
        <v>33</v>
      </c>
      <c r="R44" s="86"/>
    </row>
    <row r="45" spans="1:18" ht="15" customHeight="1" x14ac:dyDescent="0.25">
      <c r="A45" s="83"/>
      <c r="B45" s="84"/>
      <c r="C45" s="87" t="s">
        <v>25</v>
      </c>
      <c r="D45" s="110">
        <f>$Q$44*0.15</f>
        <v>4.95</v>
      </c>
      <c r="E45" s="102" t="s">
        <v>25</v>
      </c>
      <c r="F45" s="110">
        <f>$Q$44*0.15</f>
        <v>4.95</v>
      </c>
      <c r="G45" s="102" t="s">
        <v>25</v>
      </c>
      <c r="H45" s="110">
        <f>$Q$44*0.15</f>
        <v>4.95</v>
      </c>
      <c r="I45" s="92" t="s">
        <v>25</v>
      </c>
      <c r="J45" s="110">
        <f>$Q$44*0.15</f>
        <v>4.95</v>
      </c>
      <c r="K45" s="92" t="s">
        <v>25</v>
      </c>
      <c r="L45" s="110">
        <f>$Q$44*0.15</f>
        <v>4.95</v>
      </c>
      <c r="M45" s="92" t="s">
        <v>50</v>
      </c>
      <c r="N45" s="90">
        <v>0</v>
      </c>
      <c r="O45" s="92" t="s">
        <v>24</v>
      </c>
      <c r="P45" s="112">
        <f>Q44*0.25</f>
        <v>8.25</v>
      </c>
      <c r="Q45" s="85"/>
      <c r="R45" s="86"/>
    </row>
    <row r="46" spans="1:18" ht="15" customHeight="1" x14ac:dyDescent="0.25">
      <c r="A46" s="83"/>
      <c r="B46" s="84"/>
      <c r="C46" s="88"/>
      <c r="D46" s="110"/>
      <c r="E46" s="103"/>
      <c r="F46" s="110"/>
      <c r="G46" s="103"/>
      <c r="H46" s="110"/>
      <c r="I46" s="93"/>
      <c r="J46" s="110"/>
      <c r="K46" s="93"/>
      <c r="L46" s="110"/>
      <c r="M46" s="93"/>
      <c r="N46" s="90"/>
      <c r="O46" s="93"/>
      <c r="P46" s="112"/>
      <c r="Q46" s="85"/>
      <c r="R46" s="86"/>
    </row>
    <row r="47" spans="1:18" ht="15" customHeight="1" x14ac:dyDescent="0.25">
      <c r="A47" s="83"/>
      <c r="B47" s="84"/>
      <c r="C47" s="88"/>
      <c r="D47" s="110"/>
      <c r="E47" s="103"/>
      <c r="F47" s="110"/>
      <c r="G47" s="103"/>
      <c r="H47" s="110"/>
      <c r="I47" s="93"/>
      <c r="J47" s="110"/>
      <c r="K47" s="93"/>
      <c r="L47" s="110"/>
      <c r="M47" s="93"/>
      <c r="N47" s="90"/>
      <c r="O47" s="93"/>
      <c r="P47" s="112"/>
      <c r="Q47" s="85"/>
      <c r="R47" s="86"/>
    </row>
    <row r="48" spans="1:18" ht="15" customHeight="1" x14ac:dyDescent="0.25">
      <c r="A48" s="83"/>
      <c r="B48" s="84"/>
      <c r="C48" s="100"/>
      <c r="D48" s="111"/>
      <c r="E48" s="104"/>
      <c r="F48" s="111"/>
      <c r="G48" s="104"/>
      <c r="H48" s="111"/>
      <c r="I48" s="105"/>
      <c r="J48" s="111"/>
      <c r="K48" s="105"/>
      <c r="L48" s="111"/>
      <c r="M48" s="105"/>
      <c r="N48" s="101"/>
      <c r="O48" s="105"/>
      <c r="P48" s="113"/>
      <c r="Q48" s="85"/>
      <c r="R48" s="86"/>
    </row>
    <row r="49" spans="1:18" ht="15" customHeight="1" x14ac:dyDescent="0.25">
      <c r="A49" s="83">
        <v>7</v>
      </c>
      <c r="B49" s="84"/>
      <c r="C49" s="54">
        <v>24</v>
      </c>
      <c r="D49" s="41"/>
      <c r="E49" s="45">
        <v>25</v>
      </c>
      <c r="F49" s="42"/>
      <c r="G49" s="45">
        <v>26</v>
      </c>
      <c r="H49" s="42"/>
      <c r="I49" s="45">
        <v>27</v>
      </c>
      <c r="J49" s="42"/>
      <c r="K49" s="45">
        <v>28</v>
      </c>
      <c r="L49" s="42"/>
      <c r="M49" s="45">
        <v>29</v>
      </c>
      <c r="N49" s="42"/>
      <c r="O49" s="45">
        <v>30</v>
      </c>
      <c r="P49" s="57"/>
      <c r="Q49" s="85">
        <f>Overview!D16</f>
        <v>35</v>
      </c>
      <c r="R49" s="86"/>
    </row>
    <row r="50" spans="1:18" ht="15" customHeight="1" x14ac:dyDescent="0.25">
      <c r="A50" s="83"/>
      <c r="B50" s="84"/>
      <c r="C50" s="87" t="s">
        <v>25</v>
      </c>
      <c r="D50" s="110">
        <f>Q49*0.13</f>
        <v>4.55</v>
      </c>
      <c r="E50" s="107" t="s">
        <v>52</v>
      </c>
      <c r="F50" s="110">
        <f>Q49*0.18</f>
        <v>6.3</v>
      </c>
      <c r="G50" s="92" t="s">
        <v>25</v>
      </c>
      <c r="H50" s="110">
        <f>Q49*0.13</f>
        <v>4.55</v>
      </c>
      <c r="I50" s="107" t="s">
        <v>53</v>
      </c>
      <c r="J50" s="110">
        <f>Q49*0.18</f>
        <v>6.3</v>
      </c>
      <c r="K50" s="92" t="s">
        <v>25</v>
      </c>
      <c r="L50" s="110">
        <f>Q49*0.13</f>
        <v>4.55</v>
      </c>
      <c r="M50" s="92" t="s">
        <v>50</v>
      </c>
      <c r="N50" s="90">
        <v>0</v>
      </c>
      <c r="O50" s="92" t="s">
        <v>24</v>
      </c>
      <c r="P50" s="112">
        <f>Q49*0.25</f>
        <v>8.75</v>
      </c>
      <c r="Q50" s="85"/>
      <c r="R50" s="86"/>
    </row>
    <row r="51" spans="1:18" ht="15" customHeight="1" x14ac:dyDescent="0.25">
      <c r="A51" s="83"/>
      <c r="B51" s="84"/>
      <c r="C51" s="88"/>
      <c r="D51" s="110"/>
      <c r="E51" s="108"/>
      <c r="F51" s="110"/>
      <c r="G51" s="93"/>
      <c r="H51" s="110"/>
      <c r="I51" s="108"/>
      <c r="J51" s="110"/>
      <c r="K51" s="93"/>
      <c r="L51" s="110"/>
      <c r="M51" s="93"/>
      <c r="N51" s="90"/>
      <c r="O51" s="93"/>
      <c r="P51" s="112"/>
      <c r="Q51" s="85"/>
      <c r="R51" s="86"/>
    </row>
    <row r="52" spans="1:18" ht="15" customHeight="1" x14ac:dyDescent="0.25">
      <c r="A52" s="83"/>
      <c r="B52" s="84"/>
      <c r="C52" s="88"/>
      <c r="D52" s="110"/>
      <c r="E52" s="108"/>
      <c r="F52" s="110"/>
      <c r="G52" s="93"/>
      <c r="H52" s="110"/>
      <c r="I52" s="108"/>
      <c r="J52" s="110"/>
      <c r="K52" s="93"/>
      <c r="L52" s="110"/>
      <c r="M52" s="93"/>
      <c r="N52" s="90"/>
      <c r="O52" s="93"/>
      <c r="P52" s="112"/>
      <c r="Q52" s="85"/>
      <c r="R52" s="86"/>
    </row>
    <row r="53" spans="1:18" ht="15" customHeight="1" thickBot="1" x14ac:dyDescent="0.3">
      <c r="A53" s="83"/>
      <c r="B53" s="84"/>
      <c r="C53" s="89"/>
      <c r="D53" s="117"/>
      <c r="E53" s="118"/>
      <c r="F53" s="117"/>
      <c r="G53" s="94"/>
      <c r="H53" s="117"/>
      <c r="I53" s="118"/>
      <c r="J53" s="117"/>
      <c r="K53" s="94"/>
      <c r="L53" s="117"/>
      <c r="M53" s="94"/>
      <c r="N53" s="91"/>
      <c r="O53" s="94"/>
      <c r="P53" s="119"/>
      <c r="Q53" s="85"/>
      <c r="R53" s="86"/>
    </row>
    <row r="54" spans="1:18" x14ac:dyDescent="0.25">
      <c r="A54" s="114" t="s">
        <v>66</v>
      </c>
      <c r="B54" s="114"/>
      <c r="C54" s="114"/>
      <c r="D54" s="114"/>
      <c r="E54" s="114"/>
      <c r="F54" s="114"/>
      <c r="G54" s="114"/>
      <c r="H54" s="114"/>
      <c r="I54" s="114"/>
      <c r="J54" s="114"/>
      <c r="K54" s="114"/>
      <c r="L54" s="114"/>
      <c r="M54" s="114"/>
      <c r="N54" s="114"/>
      <c r="O54" s="114"/>
      <c r="P54" s="114"/>
      <c r="Q54" s="114"/>
      <c r="R54" s="114"/>
    </row>
    <row r="55" spans="1:18" x14ac:dyDescent="0.25">
      <c r="A55" s="114"/>
      <c r="B55" s="114"/>
      <c r="C55" s="114"/>
      <c r="D55" s="114"/>
      <c r="E55" s="114"/>
      <c r="F55" s="114"/>
      <c r="G55" s="114"/>
      <c r="H55" s="114"/>
      <c r="I55" s="114"/>
      <c r="J55" s="114"/>
      <c r="K55" s="114"/>
      <c r="L55" s="114"/>
      <c r="M55" s="114"/>
      <c r="N55" s="114"/>
      <c r="O55" s="114"/>
      <c r="P55" s="114"/>
      <c r="Q55" s="114"/>
      <c r="R55" s="114"/>
    </row>
    <row r="56" spans="1:18" x14ac:dyDescent="0.25">
      <c r="A56" s="114"/>
      <c r="B56" s="114"/>
      <c r="C56" s="114"/>
      <c r="D56" s="114"/>
      <c r="E56" s="114"/>
      <c r="F56" s="114"/>
      <c r="G56" s="114"/>
      <c r="H56" s="114"/>
      <c r="I56" s="114"/>
      <c r="J56" s="114"/>
      <c r="K56" s="114"/>
      <c r="L56" s="114"/>
      <c r="M56" s="114"/>
      <c r="N56" s="114"/>
      <c r="O56" s="114"/>
      <c r="P56" s="114"/>
      <c r="Q56" s="114"/>
      <c r="R56" s="114"/>
    </row>
    <row r="57" spans="1:18" ht="19.5" thickBot="1" x14ac:dyDescent="0.35">
      <c r="A57" s="115" t="s">
        <v>2</v>
      </c>
      <c r="B57" s="115"/>
      <c r="C57" s="116" t="s">
        <v>48</v>
      </c>
      <c r="D57" s="116"/>
      <c r="E57" s="116" t="s">
        <v>14</v>
      </c>
      <c r="F57" s="116"/>
      <c r="G57" s="116" t="s">
        <v>15</v>
      </c>
      <c r="H57" s="116"/>
      <c r="I57" s="116" t="s">
        <v>16</v>
      </c>
      <c r="J57" s="116"/>
      <c r="K57" s="116" t="s">
        <v>17</v>
      </c>
      <c r="L57" s="116"/>
      <c r="M57" s="116" t="s">
        <v>18</v>
      </c>
      <c r="N57" s="116"/>
      <c r="O57" s="116" t="s">
        <v>19</v>
      </c>
      <c r="P57" s="116"/>
      <c r="Q57" s="115" t="s">
        <v>49</v>
      </c>
      <c r="R57" s="115"/>
    </row>
    <row r="58" spans="1:18" ht="15" customHeight="1" x14ac:dyDescent="0.25">
      <c r="A58" s="83">
        <v>8</v>
      </c>
      <c r="B58" s="84"/>
      <c r="C58" s="46">
        <v>1</v>
      </c>
      <c r="D58" s="47"/>
      <c r="E58" s="48">
        <v>2</v>
      </c>
      <c r="F58" s="47"/>
      <c r="G58" s="48">
        <v>3</v>
      </c>
      <c r="H58" s="47"/>
      <c r="I58" s="48">
        <v>4</v>
      </c>
      <c r="J58" s="47"/>
      <c r="K58" s="48">
        <v>5</v>
      </c>
      <c r="L58" s="47"/>
      <c r="M58" s="48">
        <v>6</v>
      </c>
      <c r="N58" s="47"/>
      <c r="O58" s="48">
        <v>7</v>
      </c>
      <c r="P58" s="49"/>
      <c r="Q58" s="85">
        <f>Overview!D17</f>
        <v>33</v>
      </c>
      <c r="R58" s="85"/>
    </row>
    <row r="59" spans="1:18" ht="15" customHeight="1" x14ac:dyDescent="0.25">
      <c r="A59" s="83"/>
      <c r="B59" s="84"/>
      <c r="C59" s="87" t="s">
        <v>25</v>
      </c>
      <c r="D59" s="110">
        <f>$Q$58*0.13</f>
        <v>4.29</v>
      </c>
      <c r="E59" s="107" t="s">
        <v>54</v>
      </c>
      <c r="F59" s="110">
        <f>Q58*0.18</f>
        <v>5.9399999999999995</v>
      </c>
      <c r="G59" s="92" t="s">
        <v>25</v>
      </c>
      <c r="H59" s="110">
        <f>$Q$58*0.13</f>
        <v>4.29</v>
      </c>
      <c r="I59" s="107" t="s">
        <v>55</v>
      </c>
      <c r="J59" s="110">
        <f>Q58*0.18</f>
        <v>5.9399999999999995</v>
      </c>
      <c r="K59" s="92" t="s">
        <v>25</v>
      </c>
      <c r="L59" s="110">
        <f>$Q$58*0.13</f>
        <v>4.29</v>
      </c>
      <c r="M59" s="92" t="s">
        <v>50</v>
      </c>
      <c r="N59" s="90">
        <v>0</v>
      </c>
      <c r="O59" s="92" t="s">
        <v>24</v>
      </c>
      <c r="P59" s="112">
        <f>Q58*0.25</f>
        <v>8.25</v>
      </c>
      <c r="Q59" s="85"/>
      <c r="R59" s="85"/>
    </row>
    <row r="60" spans="1:18" ht="15" customHeight="1" x14ac:dyDescent="0.25">
      <c r="A60" s="83"/>
      <c r="B60" s="84"/>
      <c r="C60" s="88"/>
      <c r="D60" s="110"/>
      <c r="E60" s="108"/>
      <c r="F60" s="110"/>
      <c r="G60" s="93"/>
      <c r="H60" s="110"/>
      <c r="I60" s="93"/>
      <c r="J60" s="110"/>
      <c r="K60" s="93"/>
      <c r="L60" s="110"/>
      <c r="M60" s="93"/>
      <c r="N60" s="90"/>
      <c r="O60" s="93"/>
      <c r="P60" s="112"/>
      <c r="Q60" s="85"/>
      <c r="R60" s="85"/>
    </row>
    <row r="61" spans="1:18" ht="15" customHeight="1" x14ac:dyDescent="0.25">
      <c r="A61" s="83"/>
      <c r="B61" s="84"/>
      <c r="C61" s="88"/>
      <c r="D61" s="110"/>
      <c r="E61" s="108"/>
      <c r="F61" s="110"/>
      <c r="G61" s="93"/>
      <c r="H61" s="110"/>
      <c r="I61" s="93"/>
      <c r="J61" s="110"/>
      <c r="K61" s="93"/>
      <c r="L61" s="110"/>
      <c r="M61" s="93"/>
      <c r="N61" s="90"/>
      <c r="O61" s="93"/>
      <c r="P61" s="112"/>
      <c r="Q61" s="85"/>
      <c r="R61" s="85"/>
    </row>
    <row r="62" spans="1:18" ht="15" customHeight="1" x14ac:dyDescent="0.25">
      <c r="A62" s="83"/>
      <c r="B62" s="84"/>
      <c r="C62" s="100"/>
      <c r="D62" s="111"/>
      <c r="E62" s="109"/>
      <c r="F62" s="111"/>
      <c r="G62" s="105"/>
      <c r="H62" s="111"/>
      <c r="I62" s="105"/>
      <c r="J62" s="111"/>
      <c r="K62" s="105"/>
      <c r="L62" s="111"/>
      <c r="M62" s="105"/>
      <c r="N62" s="101"/>
      <c r="O62" s="105"/>
      <c r="P62" s="113"/>
      <c r="Q62" s="85"/>
      <c r="R62" s="85"/>
    </row>
    <row r="63" spans="1:18" ht="15" customHeight="1" x14ac:dyDescent="0.25">
      <c r="A63" s="83">
        <v>9</v>
      </c>
      <c r="B63" s="84"/>
      <c r="C63" s="54">
        <v>8</v>
      </c>
      <c r="D63" s="41"/>
      <c r="E63" s="45">
        <v>9</v>
      </c>
      <c r="F63" s="42"/>
      <c r="G63" s="45">
        <v>10</v>
      </c>
      <c r="H63" s="42"/>
      <c r="I63" s="45">
        <v>11</v>
      </c>
      <c r="J63" s="42"/>
      <c r="K63" s="45">
        <v>12</v>
      </c>
      <c r="L63" s="42"/>
      <c r="M63" s="45">
        <v>13</v>
      </c>
      <c r="N63" s="42"/>
      <c r="O63" s="45">
        <v>14</v>
      </c>
      <c r="P63" s="55"/>
      <c r="Q63" s="85">
        <f>Overview!D18</f>
        <v>37</v>
      </c>
      <c r="R63" s="86"/>
    </row>
    <row r="64" spans="1:18" ht="15" customHeight="1" x14ac:dyDescent="0.25">
      <c r="A64" s="83"/>
      <c r="B64" s="84"/>
      <c r="C64" s="87" t="s">
        <v>25</v>
      </c>
      <c r="D64" s="110">
        <f>Q63*0.13</f>
        <v>4.8100000000000005</v>
      </c>
      <c r="E64" s="107" t="s">
        <v>56</v>
      </c>
      <c r="F64" s="110">
        <f>Q63*0.18</f>
        <v>6.66</v>
      </c>
      <c r="G64" s="92" t="s">
        <v>25</v>
      </c>
      <c r="H64" s="110">
        <f>Q63*0.13</f>
        <v>4.8100000000000005</v>
      </c>
      <c r="I64" s="107" t="s">
        <v>57</v>
      </c>
      <c r="J64" s="110">
        <f>Q63*0.18</f>
        <v>6.66</v>
      </c>
      <c r="K64" s="92" t="s">
        <v>25</v>
      </c>
      <c r="L64" s="110">
        <f>Q63*0.13</f>
        <v>4.8100000000000005</v>
      </c>
      <c r="M64" s="92" t="s">
        <v>50</v>
      </c>
      <c r="N64" s="90">
        <v>0</v>
      </c>
      <c r="O64" s="92" t="s">
        <v>24</v>
      </c>
      <c r="P64" s="95">
        <f>Q63*0.25</f>
        <v>9.25</v>
      </c>
      <c r="Q64" s="85"/>
      <c r="R64" s="86"/>
    </row>
    <row r="65" spans="1:18" ht="15" customHeight="1" x14ac:dyDescent="0.25">
      <c r="A65" s="83"/>
      <c r="B65" s="84"/>
      <c r="C65" s="88"/>
      <c r="D65" s="110"/>
      <c r="E65" s="108"/>
      <c r="F65" s="110"/>
      <c r="G65" s="93"/>
      <c r="H65" s="110"/>
      <c r="I65" s="108"/>
      <c r="J65" s="110"/>
      <c r="K65" s="93"/>
      <c r="L65" s="110"/>
      <c r="M65" s="93"/>
      <c r="N65" s="90"/>
      <c r="O65" s="93"/>
      <c r="P65" s="95"/>
      <c r="Q65" s="85"/>
      <c r="R65" s="86"/>
    </row>
    <row r="66" spans="1:18" ht="15" customHeight="1" x14ac:dyDescent="0.25">
      <c r="A66" s="83"/>
      <c r="B66" s="84"/>
      <c r="C66" s="88"/>
      <c r="D66" s="110"/>
      <c r="E66" s="108"/>
      <c r="F66" s="110"/>
      <c r="G66" s="93"/>
      <c r="H66" s="110"/>
      <c r="I66" s="108"/>
      <c r="J66" s="110"/>
      <c r="K66" s="93"/>
      <c r="L66" s="110"/>
      <c r="M66" s="93"/>
      <c r="N66" s="90"/>
      <c r="O66" s="93"/>
      <c r="P66" s="95"/>
      <c r="Q66" s="85"/>
      <c r="R66" s="86"/>
    </row>
    <row r="67" spans="1:18" ht="15" customHeight="1" x14ac:dyDescent="0.25">
      <c r="A67" s="83"/>
      <c r="B67" s="84"/>
      <c r="C67" s="100"/>
      <c r="D67" s="111"/>
      <c r="E67" s="109"/>
      <c r="F67" s="111"/>
      <c r="G67" s="105"/>
      <c r="H67" s="111"/>
      <c r="I67" s="109"/>
      <c r="J67" s="111"/>
      <c r="K67" s="105"/>
      <c r="L67" s="111"/>
      <c r="M67" s="105"/>
      <c r="N67" s="101"/>
      <c r="O67" s="105"/>
      <c r="P67" s="106"/>
      <c r="Q67" s="85"/>
      <c r="R67" s="86"/>
    </row>
    <row r="68" spans="1:18" x14ac:dyDescent="0.25">
      <c r="A68" s="83">
        <v>10</v>
      </c>
      <c r="B68" s="84"/>
      <c r="C68" s="54">
        <v>15</v>
      </c>
      <c r="D68" s="41"/>
      <c r="E68" s="45">
        <v>16</v>
      </c>
      <c r="F68" s="42"/>
      <c r="G68" s="45">
        <v>17</v>
      </c>
      <c r="H68" s="42"/>
      <c r="I68" s="45">
        <v>18</v>
      </c>
      <c r="J68" s="42"/>
      <c r="K68" s="45">
        <v>19</v>
      </c>
      <c r="L68" s="42"/>
      <c r="M68" s="45">
        <v>20</v>
      </c>
      <c r="N68" s="42"/>
      <c r="O68" s="45">
        <v>21</v>
      </c>
      <c r="P68" s="56"/>
      <c r="Q68" s="85">
        <f>Overview!D19</f>
        <v>39</v>
      </c>
      <c r="R68" s="86"/>
    </row>
    <row r="69" spans="1:18" ht="15" customHeight="1" x14ac:dyDescent="0.25">
      <c r="A69" s="83"/>
      <c r="B69" s="84"/>
      <c r="C69" s="87" t="s">
        <v>25</v>
      </c>
      <c r="D69" s="110">
        <f>Q68*0.13</f>
        <v>5.07</v>
      </c>
      <c r="E69" s="107" t="s">
        <v>58</v>
      </c>
      <c r="F69" s="110">
        <f>Q68*0.18</f>
        <v>7.02</v>
      </c>
      <c r="G69" s="102" t="s">
        <v>25</v>
      </c>
      <c r="H69" s="110">
        <f>Q68*0.13</f>
        <v>5.07</v>
      </c>
      <c r="I69" s="107" t="s">
        <v>60</v>
      </c>
      <c r="J69" s="110">
        <f>Q68*0.18</f>
        <v>7.02</v>
      </c>
      <c r="K69" s="92" t="s">
        <v>25</v>
      </c>
      <c r="L69" s="110">
        <f>Q68*0.13</f>
        <v>5.07</v>
      </c>
      <c r="M69" s="92" t="s">
        <v>50</v>
      </c>
      <c r="N69" s="90">
        <v>0</v>
      </c>
      <c r="O69" s="92" t="s">
        <v>24</v>
      </c>
      <c r="P69" s="112">
        <f>Q68*0.25</f>
        <v>9.75</v>
      </c>
      <c r="Q69" s="85"/>
      <c r="R69" s="86"/>
    </row>
    <row r="70" spans="1:18" x14ac:dyDescent="0.25">
      <c r="A70" s="83"/>
      <c r="B70" s="84"/>
      <c r="C70" s="88"/>
      <c r="D70" s="110"/>
      <c r="E70" s="108"/>
      <c r="F70" s="110"/>
      <c r="G70" s="103"/>
      <c r="H70" s="110"/>
      <c r="I70" s="93"/>
      <c r="J70" s="110"/>
      <c r="K70" s="93"/>
      <c r="L70" s="110"/>
      <c r="M70" s="93"/>
      <c r="N70" s="90"/>
      <c r="O70" s="93"/>
      <c r="P70" s="112"/>
      <c r="Q70" s="85"/>
      <c r="R70" s="86"/>
    </row>
    <row r="71" spans="1:18" x14ac:dyDescent="0.25">
      <c r="A71" s="83"/>
      <c r="B71" s="84"/>
      <c r="C71" s="88"/>
      <c r="D71" s="110"/>
      <c r="E71" s="108"/>
      <c r="F71" s="110"/>
      <c r="G71" s="103"/>
      <c r="H71" s="110"/>
      <c r="I71" s="93"/>
      <c r="J71" s="110"/>
      <c r="K71" s="93"/>
      <c r="L71" s="110"/>
      <c r="M71" s="93"/>
      <c r="N71" s="90"/>
      <c r="O71" s="93"/>
      <c r="P71" s="112"/>
      <c r="Q71" s="85"/>
      <c r="R71" s="86"/>
    </row>
    <row r="72" spans="1:18" x14ac:dyDescent="0.25">
      <c r="A72" s="83"/>
      <c r="B72" s="84"/>
      <c r="C72" s="100"/>
      <c r="D72" s="111"/>
      <c r="E72" s="109"/>
      <c r="F72" s="111"/>
      <c r="G72" s="104"/>
      <c r="H72" s="111"/>
      <c r="I72" s="105"/>
      <c r="J72" s="111"/>
      <c r="K72" s="105"/>
      <c r="L72" s="111"/>
      <c r="M72" s="105"/>
      <c r="N72" s="101"/>
      <c r="O72" s="105"/>
      <c r="P72" s="113"/>
      <c r="Q72" s="85"/>
      <c r="R72" s="86"/>
    </row>
    <row r="73" spans="1:18" x14ac:dyDescent="0.25">
      <c r="A73" s="83">
        <v>11</v>
      </c>
      <c r="B73" s="84"/>
      <c r="C73" s="54">
        <v>22</v>
      </c>
      <c r="D73" s="41"/>
      <c r="E73" s="45">
        <v>23</v>
      </c>
      <c r="F73" s="42"/>
      <c r="G73" s="45">
        <v>24</v>
      </c>
      <c r="H73" s="42"/>
      <c r="I73" s="45">
        <v>25</v>
      </c>
      <c r="J73" s="42"/>
      <c r="K73" s="45">
        <v>26</v>
      </c>
      <c r="L73" s="42"/>
      <c r="M73" s="45">
        <v>27</v>
      </c>
      <c r="N73" s="42"/>
      <c r="O73" s="45">
        <v>28</v>
      </c>
      <c r="P73" s="59"/>
      <c r="Q73" s="85">
        <f>Overview!D20</f>
        <v>41</v>
      </c>
      <c r="R73" s="86"/>
    </row>
    <row r="74" spans="1:18" ht="15" customHeight="1" x14ac:dyDescent="0.25">
      <c r="A74" s="83"/>
      <c r="B74" s="84"/>
      <c r="C74" s="87" t="s">
        <v>25</v>
      </c>
      <c r="D74" s="110">
        <f>Q73*0.13</f>
        <v>5.33</v>
      </c>
      <c r="E74" s="107" t="s">
        <v>59</v>
      </c>
      <c r="F74" s="110">
        <f>Q73*0.18</f>
        <v>7.38</v>
      </c>
      <c r="G74" s="92" t="s">
        <v>25</v>
      </c>
      <c r="H74" s="110">
        <f>Q73*0.13</f>
        <v>5.33</v>
      </c>
      <c r="I74" s="107" t="s">
        <v>72</v>
      </c>
      <c r="J74" s="110">
        <f>Q73*0.18</f>
        <v>7.38</v>
      </c>
      <c r="K74" s="92" t="s">
        <v>25</v>
      </c>
      <c r="L74" s="110">
        <f>Q73*0.13</f>
        <v>5.33</v>
      </c>
      <c r="M74" s="92" t="s">
        <v>50</v>
      </c>
      <c r="N74" s="90">
        <v>0</v>
      </c>
      <c r="O74" s="92" t="s">
        <v>24</v>
      </c>
      <c r="P74" s="112">
        <f>Q73*0.25</f>
        <v>10.25</v>
      </c>
      <c r="Q74" s="85"/>
      <c r="R74" s="86"/>
    </row>
    <row r="75" spans="1:18" x14ac:dyDescent="0.25">
      <c r="A75" s="83"/>
      <c r="B75" s="84"/>
      <c r="C75" s="88"/>
      <c r="D75" s="110"/>
      <c r="E75" s="108"/>
      <c r="F75" s="110"/>
      <c r="G75" s="93"/>
      <c r="H75" s="110"/>
      <c r="I75" s="93"/>
      <c r="J75" s="110"/>
      <c r="K75" s="93"/>
      <c r="L75" s="110"/>
      <c r="M75" s="93"/>
      <c r="N75" s="90"/>
      <c r="O75" s="93"/>
      <c r="P75" s="112"/>
      <c r="Q75" s="85"/>
      <c r="R75" s="86"/>
    </row>
    <row r="76" spans="1:18" x14ac:dyDescent="0.25">
      <c r="A76" s="83"/>
      <c r="B76" s="84"/>
      <c r="C76" s="88"/>
      <c r="D76" s="110"/>
      <c r="E76" s="108"/>
      <c r="F76" s="110"/>
      <c r="G76" s="93"/>
      <c r="H76" s="110"/>
      <c r="I76" s="93"/>
      <c r="J76" s="110"/>
      <c r="K76" s="93"/>
      <c r="L76" s="110"/>
      <c r="M76" s="93"/>
      <c r="N76" s="90"/>
      <c r="O76" s="93"/>
      <c r="P76" s="112"/>
      <c r="Q76" s="85"/>
      <c r="R76" s="86"/>
    </row>
    <row r="77" spans="1:18" x14ac:dyDescent="0.25">
      <c r="A77" s="83"/>
      <c r="B77" s="84"/>
      <c r="C77" s="100"/>
      <c r="D77" s="111"/>
      <c r="E77" s="109"/>
      <c r="F77" s="111"/>
      <c r="G77" s="105"/>
      <c r="H77" s="111"/>
      <c r="I77" s="105"/>
      <c r="J77" s="111"/>
      <c r="K77" s="105"/>
      <c r="L77" s="111"/>
      <c r="M77" s="105"/>
      <c r="N77" s="101"/>
      <c r="O77" s="105"/>
      <c r="P77" s="113"/>
      <c r="Q77" s="85"/>
      <c r="R77" s="86"/>
    </row>
    <row r="78" spans="1:18" x14ac:dyDescent="0.25">
      <c r="A78" s="83">
        <v>12</v>
      </c>
      <c r="B78" s="84"/>
      <c r="C78" s="54">
        <v>29</v>
      </c>
      <c r="D78" s="41"/>
      <c r="E78" s="45">
        <v>30</v>
      </c>
      <c r="F78" s="42"/>
      <c r="G78" s="45">
        <v>31</v>
      </c>
      <c r="H78" s="42"/>
      <c r="I78" s="45">
        <v>1</v>
      </c>
      <c r="J78" s="42"/>
      <c r="K78" s="45">
        <v>2</v>
      </c>
      <c r="L78" s="42"/>
      <c r="M78" s="45">
        <v>3</v>
      </c>
      <c r="N78" s="42"/>
      <c r="O78" s="45">
        <v>4</v>
      </c>
      <c r="P78" s="57"/>
      <c r="Q78" s="85">
        <f>Overview!D21</f>
        <v>39</v>
      </c>
      <c r="R78" s="85"/>
    </row>
    <row r="79" spans="1:18" ht="15" customHeight="1" x14ac:dyDescent="0.25">
      <c r="A79" s="83"/>
      <c r="B79" s="84"/>
      <c r="C79" s="87" t="s">
        <v>25</v>
      </c>
      <c r="D79" s="110">
        <f>Q78*0.13</f>
        <v>5.07</v>
      </c>
      <c r="E79" s="107" t="s">
        <v>56</v>
      </c>
      <c r="F79" s="110">
        <f>Q78*0.18</f>
        <v>7.02</v>
      </c>
      <c r="G79" s="92" t="s">
        <v>25</v>
      </c>
      <c r="H79" s="110">
        <f>Q78*0.13</f>
        <v>5.07</v>
      </c>
      <c r="I79" s="107" t="s">
        <v>61</v>
      </c>
      <c r="J79" s="110">
        <f>Q78*0.18</f>
        <v>7.02</v>
      </c>
      <c r="K79" s="92" t="s">
        <v>25</v>
      </c>
      <c r="L79" s="110">
        <f>Q78*0.13</f>
        <v>5.07</v>
      </c>
      <c r="M79" s="92" t="s">
        <v>50</v>
      </c>
      <c r="N79" s="90">
        <v>0</v>
      </c>
      <c r="O79" s="92" t="s">
        <v>24</v>
      </c>
      <c r="P79" s="112">
        <f>Q78*0.25</f>
        <v>9.75</v>
      </c>
      <c r="Q79" s="85"/>
      <c r="R79" s="85"/>
    </row>
    <row r="80" spans="1:18" x14ac:dyDescent="0.25">
      <c r="A80" s="83"/>
      <c r="B80" s="84"/>
      <c r="C80" s="88"/>
      <c r="D80" s="110"/>
      <c r="E80" s="108"/>
      <c r="F80" s="110"/>
      <c r="G80" s="93"/>
      <c r="H80" s="110"/>
      <c r="I80" s="93"/>
      <c r="J80" s="110"/>
      <c r="K80" s="93"/>
      <c r="L80" s="110"/>
      <c r="M80" s="93"/>
      <c r="N80" s="90"/>
      <c r="O80" s="93"/>
      <c r="P80" s="112"/>
      <c r="Q80" s="85"/>
      <c r="R80" s="85"/>
    </row>
    <row r="81" spans="1:18" x14ac:dyDescent="0.25">
      <c r="A81" s="83"/>
      <c r="B81" s="84"/>
      <c r="C81" s="88"/>
      <c r="D81" s="110"/>
      <c r="E81" s="108"/>
      <c r="F81" s="110"/>
      <c r="G81" s="93"/>
      <c r="H81" s="110"/>
      <c r="I81" s="93"/>
      <c r="J81" s="110"/>
      <c r="K81" s="93"/>
      <c r="L81" s="110"/>
      <c r="M81" s="93"/>
      <c r="N81" s="90"/>
      <c r="O81" s="93"/>
      <c r="P81" s="112"/>
      <c r="Q81" s="85"/>
      <c r="R81" s="85"/>
    </row>
    <row r="82" spans="1:18" ht="15.75" thickBot="1" x14ac:dyDescent="0.3">
      <c r="A82" s="83"/>
      <c r="B82" s="84"/>
      <c r="C82" s="89"/>
      <c r="D82" s="117"/>
      <c r="E82" s="118"/>
      <c r="F82" s="117"/>
      <c r="G82" s="94"/>
      <c r="H82" s="117"/>
      <c r="I82" s="94"/>
      <c r="J82" s="117"/>
      <c r="K82" s="94"/>
      <c r="L82" s="117"/>
      <c r="M82" s="94"/>
      <c r="N82" s="91"/>
      <c r="O82" s="94"/>
      <c r="P82" s="119"/>
      <c r="Q82" s="85"/>
      <c r="R82" s="85"/>
    </row>
    <row r="83" spans="1:18" x14ac:dyDescent="0.25">
      <c r="A83" s="114" t="s">
        <v>67</v>
      </c>
      <c r="B83" s="114"/>
      <c r="C83" s="114"/>
      <c r="D83" s="114"/>
      <c r="E83" s="114"/>
      <c r="F83" s="114"/>
      <c r="G83" s="114"/>
      <c r="H83" s="114"/>
      <c r="I83" s="114"/>
      <c r="J83" s="114"/>
      <c r="K83" s="114"/>
      <c r="L83" s="114"/>
      <c r="M83" s="114"/>
      <c r="N83" s="114"/>
      <c r="O83" s="114"/>
      <c r="P83" s="114"/>
      <c r="Q83" s="114"/>
      <c r="R83" s="114"/>
    </row>
    <row r="84" spans="1:18" x14ac:dyDescent="0.25">
      <c r="A84" s="114"/>
      <c r="B84" s="114"/>
      <c r="C84" s="114"/>
      <c r="D84" s="114"/>
      <c r="E84" s="114"/>
      <c r="F84" s="114"/>
      <c r="G84" s="114"/>
      <c r="H84" s="114"/>
      <c r="I84" s="114"/>
      <c r="J84" s="114"/>
      <c r="K84" s="114"/>
      <c r="L84" s="114"/>
      <c r="M84" s="114"/>
      <c r="N84" s="114"/>
      <c r="O84" s="114"/>
      <c r="P84" s="114"/>
      <c r="Q84" s="114"/>
      <c r="R84" s="114"/>
    </row>
    <row r="85" spans="1:18" x14ac:dyDescent="0.25">
      <c r="A85" s="114"/>
      <c r="B85" s="114"/>
      <c r="C85" s="114"/>
      <c r="D85" s="114"/>
      <c r="E85" s="114"/>
      <c r="F85" s="114"/>
      <c r="G85" s="114"/>
      <c r="H85" s="114"/>
      <c r="I85" s="114"/>
      <c r="J85" s="114"/>
      <c r="K85" s="114"/>
      <c r="L85" s="114"/>
      <c r="M85" s="114"/>
      <c r="N85" s="114"/>
      <c r="O85" s="114"/>
      <c r="P85" s="114"/>
      <c r="Q85" s="114"/>
      <c r="R85" s="114"/>
    </row>
    <row r="86" spans="1:18" ht="19.5" thickBot="1" x14ac:dyDescent="0.35">
      <c r="A86" s="115" t="s">
        <v>2</v>
      </c>
      <c r="B86" s="115"/>
      <c r="C86" s="116" t="s">
        <v>48</v>
      </c>
      <c r="D86" s="116"/>
      <c r="E86" s="116" t="s">
        <v>14</v>
      </c>
      <c r="F86" s="116"/>
      <c r="G86" s="116" t="s">
        <v>15</v>
      </c>
      <c r="H86" s="116"/>
      <c r="I86" s="116" t="s">
        <v>16</v>
      </c>
      <c r="J86" s="116"/>
      <c r="K86" s="116" t="s">
        <v>17</v>
      </c>
      <c r="L86" s="116"/>
      <c r="M86" s="116" t="s">
        <v>18</v>
      </c>
      <c r="N86" s="116"/>
      <c r="O86" s="116" t="s">
        <v>19</v>
      </c>
      <c r="P86" s="116"/>
      <c r="Q86" s="115" t="s">
        <v>49</v>
      </c>
      <c r="R86" s="115"/>
    </row>
    <row r="87" spans="1:18" x14ac:dyDescent="0.25">
      <c r="A87" s="83">
        <v>13</v>
      </c>
      <c r="B87" s="84"/>
      <c r="C87" s="46">
        <v>5</v>
      </c>
      <c r="D87" s="47"/>
      <c r="E87" s="48">
        <v>6</v>
      </c>
      <c r="F87" s="47"/>
      <c r="G87" s="48">
        <v>7</v>
      </c>
      <c r="H87" s="47"/>
      <c r="I87" s="48">
        <v>8</v>
      </c>
      <c r="J87" s="47"/>
      <c r="K87" s="48">
        <v>9</v>
      </c>
      <c r="L87" s="47"/>
      <c r="M87" s="48">
        <v>10</v>
      </c>
      <c r="N87" s="47"/>
      <c r="O87" s="48">
        <v>11</v>
      </c>
      <c r="P87" s="49"/>
      <c r="Q87" s="85">
        <f>Overview!D22</f>
        <v>43</v>
      </c>
      <c r="R87" s="85"/>
    </row>
    <row r="88" spans="1:18" ht="15" customHeight="1" x14ac:dyDescent="0.25">
      <c r="A88" s="83"/>
      <c r="B88" s="84"/>
      <c r="C88" s="87" t="s">
        <v>25</v>
      </c>
      <c r="D88" s="110">
        <f>Q87*0.13</f>
        <v>5.59</v>
      </c>
      <c r="E88" s="107" t="s">
        <v>58</v>
      </c>
      <c r="F88" s="110">
        <f>Q87*0.18</f>
        <v>7.7399999999999993</v>
      </c>
      <c r="G88" s="92" t="s">
        <v>25</v>
      </c>
      <c r="H88" s="110">
        <f>Q87*0.13</f>
        <v>5.59</v>
      </c>
      <c r="I88" s="107" t="s">
        <v>62</v>
      </c>
      <c r="J88" s="110">
        <f>Q87*0.18</f>
        <v>7.7399999999999993</v>
      </c>
      <c r="K88" s="92" t="s">
        <v>25</v>
      </c>
      <c r="L88" s="110">
        <f>Q87*0.13</f>
        <v>5.59</v>
      </c>
      <c r="M88" s="92" t="s">
        <v>50</v>
      </c>
      <c r="N88" s="90">
        <v>0</v>
      </c>
      <c r="O88" s="92" t="s">
        <v>24</v>
      </c>
      <c r="P88" s="112">
        <f>Q87*0.25</f>
        <v>10.75</v>
      </c>
      <c r="Q88" s="85"/>
      <c r="R88" s="85"/>
    </row>
    <row r="89" spans="1:18" x14ac:dyDescent="0.25">
      <c r="A89" s="83"/>
      <c r="B89" s="84"/>
      <c r="C89" s="88"/>
      <c r="D89" s="110"/>
      <c r="E89" s="108"/>
      <c r="F89" s="110"/>
      <c r="G89" s="93"/>
      <c r="H89" s="110"/>
      <c r="I89" s="93"/>
      <c r="J89" s="110"/>
      <c r="K89" s="93"/>
      <c r="L89" s="110"/>
      <c r="M89" s="93"/>
      <c r="N89" s="90"/>
      <c r="O89" s="93"/>
      <c r="P89" s="112"/>
      <c r="Q89" s="85"/>
      <c r="R89" s="85"/>
    </row>
    <row r="90" spans="1:18" x14ac:dyDescent="0.25">
      <c r="A90" s="83"/>
      <c r="B90" s="84"/>
      <c r="C90" s="88"/>
      <c r="D90" s="110"/>
      <c r="E90" s="108"/>
      <c r="F90" s="110"/>
      <c r="G90" s="93"/>
      <c r="H90" s="110"/>
      <c r="I90" s="93"/>
      <c r="J90" s="110"/>
      <c r="K90" s="93"/>
      <c r="L90" s="110"/>
      <c r="M90" s="93"/>
      <c r="N90" s="90"/>
      <c r="O90" s="93"/>
      <c r="P90" s="112"/>
      <c r="Q90" s="85"/>
      <c r="R90" s="85"/>
    </row>
    <row r="91" spans="1:18" x14ac:dyDescent="0.25">
      <c r="A91" s="83"/>
      <c r="B91" s="84"/>
      <c r="C91" s="100"/>
      <c r="D91" s="111"/>
      <c r="E91" s="109"/>
      <c r="F91" s="111"/>
      <c r="G91" s="105"/>
      <c r="H91" s="111"/>
      <c r="I91" s="105"/>
      <c r="J91" s="111"/>
      <c r="K91" s="105"/>
      <c r="L91" s="111"/>
      <c r="M91" s="105"/>
      <c r="N91" s="101"/>
      <c r="O91" s="105"/>
      <c r="P91" s="113"/>
      <c r="Q91" s="85"/>
      <c r="R91" s="85"/>
    </row>
    <row r="92" spans="1:18" x14ac:dyDescent="0.25">
      <c r="A92" s="83">
        <v>14</v>
      </c>
      <c r="B92" s="84"/>
      <c r="C92" s="54">
        <v>12</v>
      </c>
      <c r="D92" s="41"/>
      <c r="E92" s="45">
        <v>13</v>
      </c>
      <c r="F92" s="42"/>
      <c r="G92" s="45">
        <v>14</v>
      </c>
      <c r="H92" s="42"/>
      <c r="I92" s="45">
        <v>15</v>
      </c>
      <c r="J92" s="42"/>
      <c r="K92" s="45">
        <v>16</v>
      </c>
      <c r="L92" s="42"/>
      <c r="M92" s="45">
        <v>17</v>
      </c>
      <c r="N92" s="42"/>
      <c r="O92" s="45">
        <v>18</v>
      </c>
      <c r="P92" s="55"/>
      <c r="Q92" s="85">
        <f>Overview!D23</f>
        <v>45</v>
      </c>
      <c r="R92" s="86"/>
    </row>
    <row r="93" spans="1:18" ht="15" customHeight="1" x14ac:dyDescent="0.25">
      <c r="A93" s="83"/>
      <c r="B93" s="84"/>
      <c r="C93" s="87" t="s">
        <v>25</v>
      </c>
      <c r="D93" s="90">
        <f>Q92*0.13</f>
        <v>5.8500000000000005</v>
      </c>
      <c r="E93" s="107" t="s">
        <v>59</v>
      </c>
      <c r="F93" s="90">
        <f>Q92*0.18</f>
        <v>8.1</v>
      </c>
      <c r="G93" s="92" t="s">
        <v>25</v>
      </c>
      <c r="H93" s="90">
        <f>Q92*0.13</f>
        <v>5.8500000000000005</v>
      </c>
      <c r="I93" s="107" t="s">
        <v>63</v>
      </c>
      <c r="J93" s="90">
        <f>Q92*0.18</f>
        <v>8.1</v>
      </c>
      <c r="K93" s="92" t="s">
        <v>25</v>
      </c>
      <c r="L93" s="90">
        <f>Q92*0.13</f>
        <v>5.8500000000000005</v>
      </c>
      <c r="M93" s="92" t="s">
        <v>50</v>
      </c>
      <c r="N93" s="90">
        <v>0</v>
      </c>
      <c r="O93" s="92" t="s">
        <v>24</v>
      </c>
      <c r="P93" s="95">
        <f>Q92*0.25</f>
        <v>11.25</v>
      </c>
      <c r="Q93" s="85"/>
      <c r="R93" s="86"/>
    </row>
    <row r="94" spans="1:18" x14ac:dyDescent="0.25">
      <c r="A94" s="83"/>
      <c r="B94" s="84"/>
      <c r="C94" s="88"/>
      <c r="D94" s="90"/>
      <c r="E94" s="108"/>
      <c r="F94" s="90"/>
      <c r="G94" s="93"/>
      <c r="H94" s="90"/>
      <c r="I94" s="93"/>
      <c r="J94" s="90"/>
      <c r="K94" s="93"/>
      <c r="L94" s="90"/>
      <c r="M94" s="93"/>
      <c r="N94" s="90"/>
      <c r="O94" s="93"/>
      <c r="P94" s="95"/>
      <c r="Q94" s="85"/>
      <c r="R94" s="86"/>
    </row>
    <row r="95" spans="1:18" x14ac:dyDescent="0.25">
      <c r="A95" s="83"/>
      <c r="B95" s="84"/>
      <c r="C95" s="88"/>
      <c r="D95" s="90"/>
      <c r="E95" s="108"/>
      <c r="F95" s="90"/>
      <c r="G95" s="93"/>
      <c r="H95" s="90"/>
      <c r="I95" s="93"/>
      <c r="J95" s="90"/>
      <c r="K95" s="93"/>
      <c r="L95" s="90"/>
      <c r="M95" s="93"/>
      <c r="N95" s="90"/>
      <c r="O95" s="93"/>
      <c r="P95" s="95"/>
      <c r="Q95" s="85"/>
      <c r="R95" s="86"/>
    </row>
    <row r="96" spans="1:18" x14ac:dyDescent="0.25">
      <c r="A96" s="83"/>
      <c r="B96" s="84"/>
      <c r="C96" s="100"/>
      <c r="D96" s="101"/>
      <c r="E96" s="109"/>
      <c r="F96" s="101"/>
      <c r="G96" s="105"/>
      <c r="H96" s="101"/>
      <c r="I96" s="105"/>
      <c r="J96" s="101"/>
      <c r="K96" s="105"/>
      <c r="L96" s="101"/>
      <c r="M96" s="105"/>
      <c r="N96" s="101"/>
      <c r="O96" s="105"/>
      <c r="P96" s="106"/>
      <c r="Q96" s="85"/>
      <c r="R96" s="86"/>
    </row>
    <row r="97" spans="1:18" x14ac:dyDescent="0.25">
      <c r="A97" s="97" t="s">
        <v>51</v>
      </c>
      <c r="B97" s="98"/>
      <c r="C97" s="54">
        <v>19</v>
      </c>
      <c r="D97" s="41"/>
      <c r="E97" s="45">
        <v>20</v>
      </c>
      <c r="F97" s="42"/>
      <c r="G97" s="45">
        <v>21</v>
      </c>
      <c r="H97" s="42"/>
      <c r="I97" s="45">
        <v>22</v>
      </c>
      <c r="J97" s="42"/>
      <c r="K97" s="45">
        <v>23</v>
      </c>
      <c r="L97" s="42"/>
      <c r="M97" s="45">
        <v>24</v>
      </c>
      <c r="N97" s="42"/>
      <c r="O97" s="45">
        <v>25</v>
      </c>
      <c r="P97" s="56"/>
      <c r="Q97" s="85"/>
      <c r="R97" s="86"/>
    </row>
    <row r="98" spans="1:18" x14ac:dyDescent="0.25">
      <c r="A98" s="99"/>
      <c r="B98" s="98"/>
      <c r="C98" s="87"/>
      <c r="D98" s="90"/>
      <c r="E98" s="102"/>
      <c r="F98" s="90"/>
      <c r="G98" s="102"/>
      <c r="H98" s="90"/>
      <c r="I98" s="92"/>
      <c r="J98" s="90"/>
      <c r="K98" s="92"/>
      <c r="L98" s="90"/>
      <c r="M98" s="92"/>
      <c r="N98" s="90"/>
      <c r="O98" s="92"/>
      <c r="P98" s="95"/>
      <c r="Q98" s="85"/>
      <c r="R98" s="86"/>
    </row>
    <row r="99" spans="1:18" x14ac:dyDescent="0.25">
      <c r="A99" s="99"/>
      <c r="B99" s="98"/>
      <c r="C99" s="88"/>
      <c r="D99" s="90"/>
      <c r="E99" s="103"/>
      <c r="F99" s="90"/>
      <c r="G99" s="103"/>
      <c r="H99" s="90"/>
      <c r="I99" s="93"/>
      <c r="J99" s="90"/>
      <c r="K99" s="93"/>
      <c r="L99" s="90"/>
      <c r="M99" s="93"/>
      <c r="N99" s="90"/>
      <c r="O99" s="93"/>
      <c r="P99" s="95"/>
      <c r="Q99" s="85"/>
      <c r="R99" s="86"/>
    </row>
    <row r="100" spans="1:18" x14ac:dyDescent="0.25">
      <c r="A100" s="99"/>
      <c r="B100" s="98"/>
      <c r="C100" s="88"/>
      <c r="D100" s="90"/>
      <c r="E100" s="103"/>
      <c r="F100" s="90"/>
      <c r="G100" s="103"/>
      <c r="H100" s="90"/>
      <c r="I100" s="93"/>
      <c r="J100" s="90"/>
      <c r="K100" s="93"/>
      <c r="L100" s="90"/>
      <c r="M100" s="93"/>
      <c r="N100" s="90"/>
      <c r="O100" s="93"/>
      <c r="P100" s="95"/>
      <c r="Q100" s="85"/>
      <c r="R100" s="86"/>
    </row>
    <row r="101" spans="1:18" x14ac:dyDescent="0.25">
      <c r="A101" s="99"/>
      <c r="B101" s="98"/>
      <c r="C101" s="100"/>
      <c r="D101" s="101"/>
      <c r="E101" s="104"/>
      <c r="F101" s="101"/>
      <c r="G101" s="104"/>
      <c r="H101" s="101"/>
      <c r="I101" s="105"/>
      <c r="J101" s="101"/>
      <c r="K101" s="105"/>
      <c r="L101" s="101"/>
      <c r="M101" s="105"/>
      <c r="N101" s="101"/>
      <c r="O101" s="105"/>
      <c r="P101" s="106"/>
      <c r="Q101" s="85"/>
      <c r="R101" s="86"/>
    </row>
    <row r="102" spans="1:18" x14ac:dyDescent="0.25">
      <c r="A102" s="83"/>
      <c r="B102" s="84"/>
      <c r="C102" s="54">
        <v>26</v>
      </c>
      <c r="D102" s="41"/>
      <c r="E102" s="45">
        <v>27</v>
      </c>
      <c r="F102" s="42"/>
      <c r="G102" s="45">
        <v>28</v>
      </c>
      <c r="H102" s="42"/>
      <c r="I102" s="45">
        <v>29</v>
      </c>
      <c r="J102" s="42"/>
      <c r="K102" s="45">
        <v>30</v>
      </c>
      <c r="L102" s="42"/>
      <c r="M102" s="45">
        <v>31</v>
      </c>
      <c r="N102" s="42"/>
      <c r="O102" s="45">
        <v>1</v>
      </c>
      <c r="P102" s="57"/>
      <c r="Q102" s="85"/>
      <c r="R102" s="86"/>
    </row>
    <row r="103" spans="1:18" x14ac:dyDescent="0.25">
      <c r="A103" s="83"/>
      <c r="B103" s="84"/>
      <c r="C103" s="87"/>
      <c r="D103" s="90"/>
      <c r="E103" s="92"/>
      <c r="F103" s="90"/>
      <c r="G103" s="92"/>
      <c r="H103" s="90"/>
      <c r="I103" s="92"/>
      <c r="J103" s="90"/>
      <c r="K103" s="92"/>
      <c r="L103" s="90"/>
      <c r="M103" s="92"/>
      <c r="N103" s="90"/>
      <c r="O103" s="92"/>
      <c r="P103" s="95"/>
      <c r="Q103" s="85"/>
      <c r="R103" s="86"/>
    </row>
    <row r="104" spans="1:18" x14ac:dyDescent="0.25">
      <c r="A104" s="83"/>
      <c r="B104" s="84"/>
      <c r="C104" s="88"/>
      <c r="D104" s="90"/>
      <c r="E104" s="93"/>
      <c r="F104" s="90"/>
      <c r="G104" s="93"/>
      <c r="H104" s="90"/>
      <c r="I104" s="93"/>
      <c r="J104" s="90"/>
      <c r="K104" s="93"/>
      <c r="L104" s="90"/>
      <c r="M104" s="93"/>
      <c r="N104" s="90"/>
      <c r="O104" s="93"/>
      <c r="P104" s="95"/>
      <c r="Q104" s="85"/>
      <c r="R104" s="86"/>
    </row>
    <row r="105" spans="1:18" x14ac:dyDescent="0.25">
      <c r="A105" s="83"/>
      <c r="B105" s="84"/>
      <c r="C105" s="88"/>
      <c r="D105" s="90"/>
      <c r="E105" s="93"/>
      <c r="F105" s="90"/>
      <c r="G105" s="93"/>
      <c r="H105" s="90"/>
      <c r="I105" s="93"/>
      <c r="J105" s="90"/>
      <c r="K105" s="93"/>
      <c r="L105" s="90"/>
      <c r="M105" s="93"/>
      <c r="N105" s="90"/>
      <c r="O105" s="93"/>
      <c r="P105" s="95"/>
      <c r="Q105" s="85"/>
      <c r="R105" s="86"/>
    </row>
    <row r="106" spans="1:18" ht="15.75" thickBot="1" x14ac:dyDescent="0.3">
      <c r="A106" s="83"/>
      <c r="B106" s="84"/>
      <c r="C106" s="89"/>
      <c r="D106" s="91"/>
      <c r="E106" s="94"/>
      <c r="F106" s="91"/>
      <c r="G106" s="94"/>
      <c r="H106" s="91"/>
      <c r="I106" s="94"/>
      <c r="J106" s="91"/>
      <c r="K106" s="94"/>
      <c r="L106" s="91"/>
      <c r="M106" s="94"/>
      <c r="N106" s="91"/>
      <c r="O106" s="94"/>
      <c r="P106" s="96"/>
      <c r="Q106" s="85"/>
      <c r="R106" s="86"/>
    </row>
  </sheetData>
  <mergeCells count="300">
    <mergeCell ref="A1:R3"/>
    <mergeCell ref="M4:N4"/>
    <mergeCell ref="O4:P4"/>
    <mergeCell ref="Q4:R4"/>
    <mergeCell ref="A5:B9"/>
    <mergeCell ref="C4:D4"/>
    <mergeCell ref="E4:F4"/>
    <mergeCell ref="G4:H4"/>
    <mergeCell ref="I4:J4"/>
    <mergeCell ref="K4:L4"/>
    <mergeCell ref="Q25:R29"/>
    <mergeCell ref="A25:B29"/>
    <mergeCell ref="Q10:R14"/>
    <mergeCell ref="Q15:R19"/>
    <mergeCell ref="Q20:R24"/>
    <mergeCell ref="Q5:R9"/>
    <mergeCell ref="C16:C19"/>
    <mergeCell ref="D16:D19"/>
    <mergeCell ref="E16:E19"/>
    <mergeCell ref="F16:F19"/>
    <mergeCell ref="G16:G19"/>
    <mergeCell ref="H16:H19"/>
    <mergeCell ref="N16:N19"/>
    <mergeCell ref="O16:O19"/>
    <mergeCell ref="P16:P19"/>
    <mergeCell ref="C21:C24"/>
    <mergeCell ref="D21:D24"/>
    <mergeCell ref="E21:E24"/>
    <mergeCell ref="F21:F24"/>
    <mergeCell ref="G21:G24"/>
    <mergeCell ref="I16:I19"/>
    <mergeCell ref="J16:J19"/>
    <mergeCell ref="K16:K19"/>
    <mergeCell ref="L16:L19"/>
    <mergeCell ref="M16:M19"/>
    <mergeCell ref="A10:B14"/>
    <mergeCell ref="A15:B19"/>
    <mergeCell ref="A20:B24"/>
    <mergeCell ref="A4:B4"/>
    <mergeCell ref="P21:P24"/>
    <mergeCell ref="C26:C29"/>
    <mergeCell ref="D26:D29"/>
    <mergeCell ref="E26:E29"/>
    <mergeCell ref="F26:F29"/>
    <mergeCell ref="G26:G29"/>
    <mergeCell ref="H26:H29"/>
    <mergeCell ref="I26:I29"/>
    <mergeCell ref="J26:J29"/>
    <mergeCell ref="K26:K29"/>
    <mergeCell ref="L26:L29"/>
    <mergeCell ref="M26:M29"/>
    <mergeCell ref="N26:N29"/>
    <mergeCell ref="O26:O29"/>
    <mergeCell ref="P26:P29"/>
    <mergeCell ref="H21:H24"/>
    <mergeCell ref="I21:I24"/>
    <mergeCell ref="J21:J24"/>
    <mergeCell ref="K21:K24"/>
    <mergeCell ref="L21:L24"/>
    <mergeCell ref="M21:M24"/>
    <mergeCell ref="N21:N24"/>
    <mergeCell ref="O21:O24"/>
    <mergeCell ref="A30:R32"/>
    <mergeCell ref="A33:B33"/>
    <mergeCell ref="C33:D33"/>
    <mergeCell ref="E33:F33"/>
    <mergeCell ref="G33:H33"/>
    <mergeCell ref="I33:J33"/>
    <mergeCell ref="K33:L33"/>
    <mergeCell ref="M33:N33"/>
    <mergeCell ref="O33:P33"/>
    <mergeCell ref="Q33:R33"/>
    <mergeCell ref="A34:B38"/>
    <mergeCell ref="Q34:R38"/>
    <mergeCell ref="A39:B43"/>
    <mergeCell ref="Q39:R43"/>
    <mergeCell ref="A44:B48"/>
    <mergeCell ref="Q44:R48"/>
    <mergeCell ref="C45:C48"/>
    <mergeCell ref="D45:D48"/>
    <mergeCell ref="E45:E48"/>
    <mergeCell ref="F45:F48"/>
    <mergeCell ref="G45:G48"/>
    <mergeCell ref="H45:H48"/>
    <mergeCell ref="I45:I48"/>
    <mergeCell ref="J45:J48"/>
    <mergeCell ref="K45:K48"/>
    <mergeCell ref="L45:L48"/>
    <mergeCell ref="F35:F38"/>
    <mergeCell ref="G35:G38"/>
    <mergeCell ref="M45:M48"/>
    <mergeCell ref="N45:N48"/>
    <mergeCell ref="O45:O48"/>
    <mergeCell ref="P45:P48"/>
    <mergeCell ref="M35:M38"/>
    <mergeCell ref="N35:N38"/>
    <mergeCell ref="Q49:R53"/>
    <mergeCell ref="C50:C53"/>
    <mergeCell ref="D50:D53"/>
    <mergeCell ref="E50:E53"/>
    <mergeCell ref="F50:F53"/>
    <mergeCell ref="G50:G53"/>
    <mergeCell ref="H50:H53"/>
    <mergeCell ref="I50:I53"/>
    <mergeCell ref="J50:J53"/>
    <mergeCell ref="K50:K53"/>
    <mergeCell ref="L50:L53"/>
    <mergeCell ref="M50:M53"/>
    <mergeCell ref="N50:N53"/>
    <mergeCell ref="O50:O53"/>
    <mergeCell ref="P50:P53"/>
    <mergeCell ref="O35:O38"/>
    <mergeCell ref="P35:P38"/>
    <mergeCell ref="C40:C43"/>
    <mergeCell ref="D40:D43"/>
    <mergeCell ref="E40:E43"/>
    <mergeCell ref="F40:F43"/>
    <mergeCell ref="G40:G43"/>
    <mergeCell ref="H40:H43"/>
    <mergeCell ref="I40:I43"/>
    <mergeCell ref="J40:J43"/>
    <mergeCell ref="K40:K43"/>
    <mergeCell ref="L40:L43"/>
    <mergeCell ref="M40:M43"/>
    <mergeCell ref="N40:N43"/>
    <mergeCell ref="H35:H38"/>
    <mergeCell ref="I35:I38"/>
    <mergeCell ref="J35:J38"/>
    <mergeCell ref="K35:K38"/>
    <mergeCell ref="L35:L38"/>
    <mergeCell ref="C35:C38"/>
    <mergeCell ref="D35:D38"/>
    <mergeCell ref="E35:E38"/>
    <mergeCell ref="O40:O43"/>
    <mergeCell ref="P40:P43"/>
    <mergeCell ref="Q73:R77"/>
    <mergeCell ref="C74:C77"/>
    <mergeCell ref="D74:D77"/>
    <mergeCell ref="A54:R56"/>
    <mergeCell ref="A57:B57"/>
    <mergeCell ref="C57:D57"/>
    <mergeCell ref="E57:F57"/>
    <mergeCell ref="G57:H57"/>
    <mergeCell ref="I57:J57"/>
    <mergeCell ref="K57:L57"/>
    <mergeCell ref="M57:N57"/>
    <mergeCell ref="O57:P57"/>
    <mergeCell ref="Q57:R57"/>
    <mergeCell ref="Q58:R62"/>
    <mergeCell ref="A63:B67"/>
    <mergeCell ref="Q63:R67"/>
    <mergeCell ref="A68:B72"/>
    <mergeCell ref="Q68:R72"/>
    <mergeCell ref="C69:C72"/>
    <mergeCell ref="D69:D72"/>
    <mergeCell ref="E69:E72"/>
    <mergeCell ref="F69:F72"/>
    <mergeCell ref="G69:G72"/>
    <mergeCell ref="H69:H72"/>
    <mergeCell ref="I69:I72"/>
    <mergeCell ref="J69:J72"/>
    <mergeCell ref="K69:K72"/>
    <mergeCell ref="L69:L72"/>
    <mergeCell ref="F59:F62"/>
    <mergeCell ref="G59:G62"/>
    <mergeCell ref="L79:L82"/>
    <mergeCell ref="M79:M82"/>
    <mergeCell ref="N79:N82"/>
    <mergeCell ref="O79:O82"/>
    <mergeCell ref="P79:P82"/>
    <mergeCell ref="A49:B53"/>
    <mergeCell ref="P69:P72"/>
    <mergeCell ref="A73:B77"/>
    <mergeCell ref="A58:B62"/>
    <mergeCell ref="C79:C82"/>
    <mergeCell ref="D79:D82"/>
    <mergeCell ref="E79:E82"/>
    <mergeCell ref="F79:F82"/>
    <mergeCell ref="G79:G82"/>
    <mergeCell ref="H79:H82"/>
    <mergeCell ref="I79:I82"/>
    <mergeCell ref="J79:J82"/>
    <mergeCell ref="K79:K82"/>
    <mergeCell ref="M59:M62"/>
    <mergeCell ref="N59:N62"/>
    <mergeCell ref="O59:O62"/>
    <mergeCell ref="P59:P62"/>
    <mergeCell ref="C64:C67"/>
    <mergeCell ref="D64:D67"/>
    <mergeCell ref="E64:E67"/>
    <mergeCell ref="F64:F67"/>
    <mergeCell ref="G64:G67"/>
    <mergeCell ref="H64:H67"/>
    <mergeCell ref="I64:I67"/>
    <mergeCell ref="J64:J67"/>
    <mergeCell ref="K64:K67"/>
    <mergeCell ref="L64:L67"/>
    <mergeCell ref="M64:M67"/>
    <mergeCell ref="N64:N67"/>
    <mergeCell ref="H59:H62"/>
    <mergeCell ref="I59:I62"/>
    <mergeCell ref="J59:J62"/>
    <mergeCell ref="K59:K62"/>
    <mergeCell ref="L59:L62"/>
    <mergeCell ref="C59:C62"/>
    <mergeCell ref="D59:D62"/>
    <mergeCell ref="E59:E62"/>
    <mergeCell ref="O64:O67"/>
    <mergeCell ref="P64:P67"/>
    <mergeCell ref="A83:R85"/>
    <mergeCell ref="A86:B86"/>
    <mergeCell ref="C86:D86"/>
    <mergeCell ref="E86:F86"/>
    <mergeCell ref="G86:H86"/>
    <mergeCell ref="I86:J86"/>
    <mergeCell ref="K86:L86"/>
    <mergeCell ref="M86:N86"/>
    <mergeCell ref="O86:P86"/>
    <mergeCell ref="Q86:R86"/>
    <mergeCell ref="H74:H77"/>
    <mergeCell ref="I74:I77"/>
    <mergeCell ref="J74:J77"/>
    <mergeCell ref="K74:K77"/>
    <mergeCell ref="L74:L77"/>
    <mergeCell ref="M74:M77"/>
    <mergeCell ref="N74:N77"/>
    <mergeCell ref="O74:O77"/>
    <mergeCell ref="P74:P77"/>
    <mergeCell ref="M69:M72"/>
    <mergeCell ref="N69:N72"/>
    <mergeCell ref="O69:O72"/>
    <mergeCell ref="A87:B91"/>
    <mergeCell ref="Q87:R91"/>
    <mergeCell ref="C88:C91"/>
    <mergeCell ref="D88:D91"/>
    <mergeCell ref="E88:E91"/>
    <mergeCell ref="F88:F91"/>
    <mergeCell ref="G88:G91"/>
    <mergeCell ref="H88:H91"/>
    <mergeCell ref="I88:I91"/>
    <mergeCell ref="J88:J91"/>
    <mergeCell ref="K88:K91"/>
    <mergeCell ref="L88:L91"/>
    <mergeCell ref="M88:M91"/>
    <mergeCell ref="N88:N91"/>
    <mergeCell ref="O88:O91"/>
    <mergeCell ref="P88:P91"/>
    <mergeCell ref="E74:E77"/>
    <mergeCell ref="F74:F77"/>
    <mergeCell ref="G74:G77"/>
    <mergeCell ref="A78:B82"/>
    <mergeCell ref="Q78:R82"/>
    <mergeCell ref="A92:B96"/>
    <mergeCell ref="Q92:R96"/>
    <mergeCell ref="C93:C96"/>
    <mergeCell ref="D93:D96"/>
    <mergeCell ref="E93:E96"/>
    <mergeCell ref="F93:F96"/>
    <mergeCell ref="G93:G96"/>
    <mergeCell ref="H93:H96"/>
    <mergeCell ref="I93:I96"/>
    <mergeCell ref="J93:J96"/>
    <mergeCell ref="K93:K96"/>
    <mergeCell ref="L93:L96"/>
    <mergeCell ref="M93:M96"/>
    <mergeCell ref="N93:N96"/>
    <mergeCell ref="O93:O96"/>
    <mergeCell ref="P93:P96"/>
    <mergeCell ref="A97:B101"/>
    <mergeCell ref="Q97:R101"/>
    <mergeCell ref="C98:C101"/>
    <mergeCell ref="D98:D101"/>
    <mergeCell ref="E98:E101"/>
    <mergeCell ref="F98:F101"/>
    <mergeCell ref="G98:G101"/>
    <mergeCell ref="H98:H101"/>
    <mergeCell ref="I98:I101"/>
    <mergeCell ref="J98:J101"/>
    <mergeCell ref="K98:K101"/>
    <mergeCell ref="L98:L101"/>
    <mergeCell ref="M98:M101"/>
    <mergeCell ref="N98:N101"/>
    <mergeCell ref="O98:O101"/>
    <mergeCell ref="P98:P101"/>
    <mergeCell ref="A102:B106"/>
    <mergeCell ref="Q102:R106"/>
    <mergeCell ref="C103:C106"/>
    <mergeCell ref="D103:D106"/>
    <mergeCell ref="E103:E106"/>
    <mergeCell ref="F103:F106"/>
    <mergeCell ref="G103:G106"/>
    <mergeCell ref="H103:H106"/>
    <mergeCell ref="I103:I106"/>
    <mergeCell ref="J103:J106"/>
    <mergeCell ref="K103:K106"/>
    <mergeCell ref="L103:L106"/>
    <mergeCell ref="M103:M106"/>
    <mergeCell ref="N103:N106"/>
    <mergeCell ref="O103:O106"/>
    <mergeCell ref="P103:P10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54597-69E3-46B7-B888-32D2A9ECF179}">
  <dimension ref="A1:R106"/>
  <sheetViews>
    <sheetView workbookViewId="0">
      <selection activeCell="F35" sqref="F35:F38"/>
    </sheetView>
  </sheetViews>
  <sheetFormatPr defaultRowHeight="15" x14ac:dyDescent="0.25"/>
  <cols>
    <col min="5" max="5" width="19.140625" customWidth="1"/>
    <col min="9" max="9" width="11.5703125" customWidth="1"/>
    <col min="11" max="11" width="19.42578125" bestFit="1" customWidth="1"/>
  </cols>
  <sheetData>
    <row r="1" spans="1:18" x14ac:dyDescent="0.25">
      <c r="A1" s="114" t="s">
        <v>68</v>
      </c>
      <c r="B1" s="114"/>
      <c r="C1" s="114"/>
      <c r="D1" s="114"/>
      <c r="E1" s="114"/>
      <c r="F1" s="114"/>
      <c r="G1" s="114"/>
      <c r="H1" s="114"/>
      <c r="I1" s="114"/>
      <c r="J1" s="114"/>
      <c r="K1" s="114"/>
      <c r="L1" s="114"/>
      <c r="M1" s="114"/>
      <c r="N1" s="114"/>
      <c r="O1" s="114"/>
      <c r="P1" s="114"/>
      <c r="Q1" s="114"/>
      <c r="R1" s="114"/>
    </row>
    <row r="2" spans="1:18" x14ac:dyDescent="0.25">
      <c r="A2" s="114"/>
      <c r="B2" s="114"/>
      <c r="C2" s="114"/>
      <c r="D2" s="114"/>
      <c r="E2" s="114"/>
      <c r="F2" s="114"/>
      <c r="G2" s="114"/>
      <c r="H2" s="114"/>
      <c r="I2" s="114"/>
      <c r="J2" s="114"/>
      <c r="K2" s="114"/>
      <c r="L2" s="114"/>
      <c r="M2" s="114"/>
      <c r="N2" s="114"/>
      <c r="O2" s="114"/>
      <c r="P2" s="114"/>
      <c r="Q2" s="114"/>
      <c r="R2" s="114"/>
    </row>
    <row r="3" spans="1:18" x14ac:dyDescent="0.25">
      <c r="A3" s="114"/>
      <c r="B3" s="114"/>
      <c r="C3" s="114"/>
      <c r="D3" s="114"/>
      <c r="E3" s="114"/>
      <c r="F3" s="114"/>
      <c r="G3" s="114"/>
      <c r="H3" s="114"/>
      <c r="I3" s="114"/>
      <c r="J3" s="114"/>
      <c r="K3" s="114"/>
      <c r="L3" s="114"/>
      <c r="M3" s="114"/>
      <c r="N3" s="114"/>
      <c r="O3" s="114"/>
      <c r="P3" s="114"/>
      <c r="Q3" s="114"/>
      <c r="R3" s="114"/>
    </row>
    <row r="4" spans="1:18" ht="19.5" thickBot="1" x14ac:dyDescent="0.35">
      <c r="A4" s="115" t="s">
        <v>2</v>
      </c>
      <c r="B4" s="115"/>
      <c r="C4" s="116" t="s">
        <v>48</v>
      </c>
      <c r="D4" s="116"/>
      <c r="E4" s="116" t="s">
        <v>14</v>
      </c>
      <c r="F4" s="116"/>
      <c r="G4" s="116" t="s">
        <v>15</v>
      </c>
      <c r="H4" s="116"/>
      <c r="I4" s="116" t="s">
        <v>16</v>
      </c>
      <c r="J4" s="116"/>
      <c r="K4" s="116" t="s">
        <v>17</v>
      </c>
      <c r="L4" s="116"/>
      <c r="M4" s="116" t="s">
        <v>18</v>
      </c>
      <c r="N4" s="116"/>
      <c r="O4" s="116" t="s">
        <v>19</v>
      </c>
      <c r="P4" s="116"/>
      <c r="Q4" s="115" t="s">
        <v>49</v>
      </c>
      <c r="R4" s="115"/>
    </row>
    <row r="5" spans="1:18" x14ac:dyDescent="0.25">
      <c r="A5" s="120"/>
      <c r="B5" s="121"/>
      <c r="C5" s="46"/>
      <c r="D5" s="47"/>
      <c r="E5" s="48"/>
      <c r="F5" s="47"/>
      <c r="G5" s="48">
        <v>1</v>
      </c>
      <c r="H5" s="47"/>
      <c r="I5" s="48">
        <v>2</v>
      </c>
      <c r="J5" s="47"/>
      <c r="K5" s="48">
        <v>3</v>
      </c>
      <c r="L5" s="47"/>
      <c r="M5" s="48">
        <v>4</v>
      </c>
      <c r="N5" s="47"/>
      <c r="O5" s="48">
        <v>5</v>
      </c>
      <c r="P5" s="49"/>
      <c r="Q5" s="85"/>
      <c r="R5" s="85"/>
    </row>
    <row r="6" spans="1:18" x14ac:dyDescent="0.25">
      <c r="A6" s="120"/>
      <c r="B6" s="121"/>
      <c r="C6" s="50"/>
      <c r="D6" s="37"/>
      <c r="E6" s="38"/>
      <c r="F6" s="37"/>
      <c r="G6" s="38"/>
      <c r="H6" s="37"/>
      <c r="I6" s="38"/>
      <c r="J6" s="37"/>
      <c r="K6" s="38"/>
      <c r="L6" s="37"/>
      <c r="M6" s="38"/>
      <c r="N6" s="37"/>
      <c r="O6" s="38"/>
      <c r="P6" s="51"/>
      <c r="Q6" s="85"/>
      <c r="R6" s="85"/>
    </row>
    <row r="7" spans="1:18" x14ac:dyDescent="0.25">
      <c r="A7" s="120"/>
      <c r="B7" s="121"/>
      <c r="C7" s="50"/>
      <c r="D7" s="37"/>
      <c r="E7" s="38"/>
      <c r="F7" s="37"/>
      <c r="G7" s="38"/>
      <c r="H7" s="37"/>
      <c r="I7" s="38"/>
      <c r="J7" s="37"/>
      <c r="K7" s="38"/>
      <c r="L7" s="37"/>
      <c r="M7" s="38"/>
      <c r="N7" s="37"/>
      <c r="O7" s="38"/>
      <c r="P7" s="51"/>
      <c r="Q7" s="85"/>
      <c r="R7" s="85"/>
    </row>
    <row r="8" spans="1:18" x14ac:dyDescent="0.25">
      <c r="A8" s="120"/>
      <c r="B8" s="121"/>
      <c r="C8" s="58"/>
      <c r="D8" s="37"/>
      <c r="E8" s="38"/>
      <c r="F8" s="37"/>
      <c r="G8" s="38"/>
      <c r="H8" s="37"/>
      <c r="I8" s="38"/>
      <c r="J8" s="37"/>
      <c r="K8" s="38"/>
      <c r="L8" s="37"/>
      <c r="M8" s="38"/>
      <c r="N8" s="37"/>
      <c r="O8" s="38"/>
      <c r="P8" s="51"/>
      <c r="Q8" s="85"/>
      <c r="R8" s="85"/>
    </row>
    <row r="9" spans="1:18" x14ac:dyDescent="0.25">
      <c r="A9" s="120"/>
      <c r="B9" s="121"/>
      <c r="C9" s="52"/>
      <c r="D9" s="39"/>
      <c r="E9" s="40"/>
      <c r="F9" s="39"/>
      <c r="G9" s="40"/>
      <c r="H9" s="39"/>
      <c r="I9" s="40"/>
      <c r="J9" s="39"/>
      <c r="K9" s="40"/>
      <c r="L9" s="39"/>
      <c r="M9" s="40"/>
      <c r="N9" s="39"/>
      <c r="O9" s="40"/>
      <c r="P9" s="53"/>
      <c r="Q9" s="85"/>
      <c r="R9" s="85"/>
    </row>
    <row r="10" spans="1:18" x14ac:dyDescent="0.25">
      <c r="A10" s="120"/>
      <c r="B10" s="121"/>
      <c r="C10" s="54">
        <v>6</v>
      </c>
      <c r="D10" s="41"/>
      <c r="E10" s="45">
        <v>7</v>
      </c>
      <c r="F10" s="42"/>
      <c r="G10" s="45">
        <v>8</v>
      </c>
      <c r="H10" s="42"/>
      <c r="I10" s="45">
        <v>9</v>
      </c>
      <c r="J10" s="42"/>
      <c r="K10" s="45">
        <v>10</v>
      </c>
      <c r="L10" s="42"/>
      <c r="M10" s="45">
        <v>11</v>
      </c>
      <c r="N10" s="42"/>
      <c r="O10" s="45">
        <v>12</v>
      </c>
      <c r="P10" s="55"/>
      <c r="Q10" s="85"/>
      <c r="R10" s="86"/>
    </row>
    <row r="11" spans="1:18" x14ac:dyDescent="0.25">
      <c r="A11" s="120"/>
      <c r="B11" s="121"/>
      <c r="C11" s="50"/>
      <c r="D11" s="43"/>
      <c r="E11" s="38"/>
      <c r="F11" s="37"/>
      <c r="G11" s="38"/>
      <c r="H11" s="37"/>
      <c r="I11" s="38"/>
      <c r="J11" s="37"/>
      <c r="K11" s="38"/>
      <c r="L11" s="37"/>
      <c r="M11" s="38"/>
      <c r="N11" s="37"/>
      <c r="O11" s="38"/>
      <c r="P11" s="51"/>
      <c r="Q11" s="85"/>
      <c r="R11" s="86"/>
    </row>
    <row r="12" spans="1:18" x14ac:dyDescent="0.25">
      <c r="A12" s="120"/>
      <c r="B12" s="121"/>
      <c r="C12" s="50"/>
      <c r="D12" s="43"/>
      <c r="E12" s="38"/>
      <c r="F12" s="37"/>
      <c r="G12" s="38"/>
      <c r="H12" s="37"/>
      <c r="I12" s="38"/>
      <c r="J12" s="37"/>
      <c r="K12" s="38"/>
      <c r="L12" s="37"/>
      <c r="M12" s="38"/>
      <c r="N12" s="37"/>
      <c r="O12" s="38"/>
      <c r="P12" s="51"/>
      <c r="Q12" s="85"/>
      <c r="R12" s="86"/>
    </row>
    <row r="13" spans="1:18" x14ac:dyDescent="0.25">
      <c r="A13" s="120"/>
      <c r="B13" s="121"/>
      <c r="C13" s="50"/>
      <c r="D13" s="43"/>
      <c r="E13" s="38"/>
      <c r="F13" s="37"/>
      <c r="G13" s="38"/>
      <c r="H13" s="37"/>
      <c r="I13" s="38"/>
      <c r="J13" s="37"/>
      <c r="K13" s="38"/>
      <c r="L13" s="37"/>
      <c r="M13" s="38"/>
      <c r="N13" s="37"/>
      <c r="O13" s="38"/>
      <c r="P13" s="51"/>
      <c r="Q13" s="85"/>
      <c r="R13" s="86"/>
    </row>
    <row r="14" spans="1:18" x14ac:dyDescent="0.25">
      <c r="A14" s="120"/>
      <c r="B14" s="121"/>
      <c r="C14" s="52"/>
      <c r="D14" s="44"/>
      <c r="E14" s="40"/>
      <c r="F14" s="39"/>
      <c r="G14" s="40"/>
      <c r="H14" s="39"/>
      <c r="I14" s="40"/>
      <c r="J14" s="39"/>
      <c r="K14" s="40"/>
      <c r="L14" s="39"/>
      <c r="M14" s="40"/>
      <c r="N14" s="39"/>
      <c r="O14" s="40"/>
      <c r="P14" s="53"/>
      <c r="Q14" s="85"/>
      <c r="R14" s="86"/>
    </row>
    <row r="15" spans="1:18" x14ac:dyDescent="0.25">
      <c r="A15" s="83">
        <v>1</v>
      </c>
      <c r="B15" s="84"/>
      <c r="C15" s="54">
        <v>13</v>
      </c>
      <c r="D15" s="41"/>
      <c r="E15" s="45">
        <v>14</v>
      </c>
      <c r="F15" s="42"/>
      <c r="G15" s="45">
        <v>15</v>
      </c>
      <c r="H15" s="42"/>
      <c r="I15" s="45">
        <v>16</v>
      </c>
      <c r="J15" s="42"/>
      <c r="K15" s="45">
        <v>17</v>
      </c>
      <c r="L15" s="42"/>
      <c r="M15" s="45">
        <v>18</v>
      </c>
      <c r="N15" s="42"/>
      <c r="O15" s="45">
        <v>19</v>
      </c>
      <c r="P15" s="56"/>
      <c r="Q15" s="85">
        <f>Overview!D10</f>
        <v>25</v>
      </c>
      <c r="R15" s="86"/>
    </row>
    <row r="16" spans="1:18" x14ac:dyDescent="0.25">
      <c r="A16" s="83"/>
      <c r="B16" s="84"/>
      <c r="C16" s="87" t="s">
        <v>25</v>
      </c>
      <c r="D16" s="110">
        <f>'Option 1 Calendar'!$Q$15*(1/6)</f>
        <v>4.1666666666666661</v>
      </c>
      <c r="E16" s="102" t="s">
        <v>25</v>
      </c>
      <c r="F16" s="110">
        <f>'Option 1 Calendar'!$Q$15*(1/6)</f>
        <v>4.1666666666666661</v>
      </c>
      <c r="G16" s="102" t="s">
        <v>25</v>
      </c>
      <c r="H16" s="110">
        <f>'Option 1 Calendar'!$Q$15*(1/6)</f>
        <v>4.1666666666666661</v>
      </c>
      <c r="I16" s="92" t="s">
        <v>50</v>
      </c>
      <c r="J16" s="90">
        <v>0</v>
      </c>
      <c r="K16" s="92" t="s">
        <v>25</v>
      </c>
      <c r="L16" s="110">
        <f>'Option 1 Calendar'!$Q$15*(1/6)</f>
        <v>4.1666666666666661</v>
      </c>
      <c r="M16" s="92" t="s">
        <v>25</v>
      </c>
      <c r="N16" s="110">
        <f>'Option 1 Calendar'!$Q$15*(1/6)</f>
        <v>4.1666666666666661</v>
      </c>
      <c r="O16" s="92" t="s">
        <v>25</v>
      </c>
      <c r="P16" s="112">
        <f>'Option 1 Calendar'!$Q$15*(1/6)</f>
        <v>4.1666666666666661</v>
      </c>
      <c r="Q16" s="85"/>
      <c r="R16" s="86"/>
    </row>
    <row r="17" spans="1:18" x14ac:dyDescent="0.25">
      <c r="A17" s="83"/>
      <c r="B17" s="84"/>
      <c r="C17" s="88"/>
      <c r="D17" s="110"/>
      <c r="E17" s="103"/>
      <c r="F17" s="110"/>
      <c r="G17" s="103"/>
      <c r="H17" s="110"/>
      <c r="I17" s="93"/>
      <c r="J17" s="90"/>
      <c r="K17" s="93"/>
      <c r="L17" s="110"/>
      <c r="M17" s="93"/>
      <c r="N17" s="110"/>
      <c r="O17" s="93"/>
      <c r="P17" s="112"/>
      <c r="Q17" s="85"/>
      <c r="R17" s="86"/>
    </row>
    <row r="18" spans="1:18" x14ac:dyDescent="0.25">
      <c r="A18" s="83"/>
      <c r="B18" s="84"/>
      <c r="C18" s="88"/>
      <c r="D18" s="110"/>
      <c r="E18" s="103"/>
      <c r="F18" s="110"/>
      <c r="G18" s="103"/>
      <c r="H18" s="110"/>
      <c r="I18" s="93"/>
      <c r="J18" s="90"/>
      <c r="K18" s="93"/>
      <c r="L18" s="110"/>
      <c r="M18" s="93"/>
      <c r="N18" s="110"/>
      <c r="O18" s="93"/>
      <c r="P18" s="112"/>
      <c r="Q18" s="85"/>
      <c r="R18" s="86"/>
    </row>
    <row r="19" spans="1:18" x14ac:dyDescent="0.25">
      <c r="A19" s="83"/>
      <c r="B19" s="84"/>
      <c r="C19" s="100"/>
      <c r="D19" s="111"/>
      <c r="E19" s="104"/>
      <c r="F19" s="111"/>
      <c r="G19" s="104"/>
      <c r="H19" s="111"/>
      <c r="I19" s="105"/>
      <c r="J19" s="101"/>
      <c r="K19" s="105"/>
      <c r="L19" s="111"/>
      <c r="M19" s="105"/>
      <c r="N19" s="111"/>
      <c r="O19" s="105"/>
      <c r="P19" s="113"/>
      <c r="Q19" s="85"/>
      <c r="R19" s="86"/>
    </row>
    <row r="20" spans="1:18" x14ac:dyDescent="0.25">
      <c r="A20" s="83">
        <v>2</v>
      </c>
      <c r="B20" s="84"/>
      <c r="C20" s="54">
        <v>20</v>
      </c>
      <c r="D20" s="41"/>
      <c r="E20" s="45">
        <v>21</v>
      </c>
      <c r="F20" s="42"/>
      <c r="G20" s="45">
        <v>22</v>
      </c>
      <c r="H20" s="42"/>
      <c r="I20" s="45">
        <v>23</v>
      </c>
      <c r="J20" s="42"/>
      <c r="K20" s="45">
        <v>24</v>
      </c>
      <c r="L20" s="42"/>
      <c r="M20" s="45">
        <v>25</v>
      </c>
      <c r="N20" s="42"/>
      <c r="O20" s="45">
        <v>26</v>
      </c>
      <c r="P20" s="57"/>
      <c r="Q20" s="85">
        <f>Overview!D11</f>
        <v>27</v>
      </c>
      <c r="R20" s="86"/>
    </row>
    <row r="21" spans="1:18" x14ac:dyDescent="0.25">
      <c r="A21" s="83"/>
      <c r="B21" s="84"/>
      <c r="C21" s="87" t="s">
        <v>25</v>
      </c>
      <c r="D21" s="110">
        <f>'Option 1 Calendar'!$Q$20*(1/6)</f>
        <v>4.5</v>
      </c>
      <c r="E21" s="92" t="s">
        <v>25</v>
      </c>
      <c r="F21" s="110">
        <f>'Option 1 Calendar'!$Q$20*(1/6)</f>
        <v>4.5</v>
      </c>
      <c r="G21" s="92" t="s">
        <v>25</v>
      </c>
      <c r="H21" s="110">
        <f>'Option 1 Calendar'!$Q$20*(1/6)</f>
        <v>4.5</v>
      </c>
      <c r="I21" s="92" t="s">
        <v>50</v>
      </c>
      <c r="J21" s="90">
        <v>0</v>
      </c>
      <c r="K21" s="92" t="s">
        <v>25</v>
      </c>
      <c r="L21" s="110">
        <f>'Option 1 Calendar'!$Q$20*(1/6)</f>
        <v>4.5</v>
      </c>
      <c r="M21" s="92" t="s">
        <v>25</v>
      </c>
      <c r="N21" s="110">
        <f>'Option 1 Calendar'!$Q$20*(1/6)</f>
        <v>4.5</v>
      </c>
      <c r="O21" s="92" t="s">
        <v>25</v>
      </c>
      <c r="P21" s="112">
        <f>'Option 1 Calendar'!$Q$20*(1/6)</f>
        <v>4.5</v>
      </c>
      <c r="Q21" s="85"/>
      <c r="R21" s="86"/>
    </row>
    <row r="22" spans="1:18" x14ac:dyDescent="0.25">
      <c r="A22" s="83"/>
      <c r="B22" s="84"/>
      <c r="C22" s="88"/>
      <c r="D22" s="110"/>
      <c r="E22" s="93"/>
      <c r="F22" s="110"/>
      <c r="G22" s="93"/>
      <c r="H22" s="110"/>
      <c r="I22" s="93"/>
      <c r="J22" s="90"/>
      <c r="K22" s="93"/>
      <c r="L22" s="110"/>
      <c r="M22" s="93"/>
      <c r="N22" s="110"/>
      <c r="O22" s="93"/>
      <c r="P22" s="112"/>
      <c r="Q22" s="85"/>
      <c r="R22" s="86"/>
    </row>
    <row r="23" spans="1:18" x14ac:dyDescent="0.25">
      <c r="A23" s="83"/>
      <c r="B23" s="84"/>
      <c r="C23" s="88"/>
      <c r="D23" s="110"/>
      <c r="E23" s="93"/>
      <c r="F23" s="110"/>
      <c r="G23" s="93"/>
      <c r="H23" s="110"/>
      <c r="I23" s="93"/>
      <c r="J23" s="90"/>
      <c r="K23" s="93"/>
      <c r="L23" s="110"/>
      <c r="M23" s="93"/>
      <c r="N23" s="110"/>
      <c r="O23" s="93"/>
      <c r="P23" s="112"/>
      <c r="Q23" s="85"/>
      <c r="R23" s="86"/>
    </row>
    <row r="24" spans="1:18" x14ac:dyDescent="0.25">
      <c r="A24" s="83"/>
      <c r="B24" s="84"/>
      <c r="C24" s="100"/>
      <c r="D24" s="111"/>
      <c r="E24" s="105"/>
      <c r="F24" s="111"/>
      <c r="G24" s="105"/>
      <c r="H24" s="111"/>
      <c r="I24" s="105"/>
      <c r="J24" s="101"/>
      <c r="K24" s="105"/>
      <c r="L24" s="111"/>
      <c r="M24" s="105"/>
      <c r="N24" s="111"/>
      <c r="O24" s="105"/>
      <c r="P24" s="113"/>
      <c r="Q24" s="85"/>
      <c r="R24" s="86"/>
    </row>
    <row r="25" spans="1:18" x14ac:dyDescent="0.25">
      <c r="A25" s="83">
        <v>3</v>
      </c>
      <c r="B25" s="84"/>
      <c r="C25" s="54">
        <v>27</v>
      </c>
      <c r="D25" s="41"/>
      <c r="E25" s="45">
        <v>28</v>
      </c>
      <c r="F25" s="42"/>
      <c r="G25" s="45">
        <v>29</v>
      </c>
      <c r="H25" s="42"/>
      <c r="I25" s="45">
        <v>30</v>
      </c>
      <c r="J25" s="42"/>
      <c r="K25" s="45">
        <v>31</v>
      </c>
      <c r="L25" s="42"/>
      <c r="M25" s="45">
        <v>1</v>
      </c>
      <c r="N25" s="42"/>
      <c r="O25" s="45">
        <v>2</v>
      </c>
      <c r="P25" s="57"/>
      <c r="Q25" s="85">
        <f>Overview!D12</f>
        <v>29</v>
      </c>
      <c r="R25" s="85"/>
    </row>
    <row r="26" spans="1:18" x14ac:dyDescent="0.25">
      <c r="A26" s="83"/>
      <c r="B26" s="84"/>
      <c r="C26" s="87" t="s">
        <v>25</v>
      </c>
      <c r="D26" s="110">
        <f>'Option 1 Calendar'!$Q$25*(1/6)</f>
        <v>4.833333333333333</v>
      </c>
      <c r="E26" s="92" t="s">
        <v>25</v>
      </c>
      <c r="F26" s="110">
        <f>'Option 1 Calendar'!$Q$25*(1/6)</f>
        <v>4.833333333333333</v>
      </c>
      <c r="G26" s="92" t="s">
        <v>25</v>
      </c>
      <c r="H26" s="110">
        <f>'Option 1 Calendar'!$Q$25*(1/6)</f>
        <v>4.833333333333333</v>
      </c>
      <c r="I26" s="92" t="s">
        <v>50</v>
      </c>
      <c r="J26" s="90">
        <v>0</v>
      </c>
      <c r="K26" s="92" t="s">
        <v>25</v>
      </c>
      <c r="L26" s="110">
        <f>'Option 1 Calendar'!$Q$25*(1/6)</f>
        <v>4.833333333333333</v>
      </c>
      <c r="M26" s="92" t="s">
        <v>25</v>
      </c>
      <c r="N26" s="110">
        <f>'Option 1 Calendar'!$Q$25*(1/6)</f>
        <v>4.833333333333333</v>
      </c>
      <c r="O26" s="92" t="s">
        <v>25</v>
      </c>
      <c r="P26" s="112">
        <f>'Option 1 Calendar'!$Q$25*(1/6)</f>
        <v>4.833333333333333</v>
      </c>
      <c r="Q26" s="85"/>
      <c r="R26" s="85"/>
    </row>
    <row r="27" spans="1:18" x14ac:dyDescent="0.25">
      <c r="A27" s="83"/>
      <c r="B27" s="84"/>
      <c r="C27" s="88"/>
      <c r="D27" s="110"/>
      <c r="E27" s="93"/>
      <c r="F27" s="110"/>
      <c r="G27" s="93"/>
      <c r="H27" s="110"/>
      <c r="I27" s="93"/>
      <c r="J27" s="90"/>
      <c r="K27" s="93"/>
      <c r="L27" s="110"/>
      <c r="M27" s="93"/>
      <c r="N27" s="110"/>
      <c r="O27" s="93"/>
      <c r="P27" s="112"/>
      <c r="Q27" s="85"/>
      <c r="R27" s="85"/>
    </row>
    <row r="28" spans="1:18" x14ac:dyDescent="0.25">
      <c r="A28" s="83"/>
      <c r="B28" s="84"/>
      <c r="C28" s="88"/>
      <c r="D28" s="110"/>
      <c r="E28" s="93"/>
      <c r="F28" s="110"/>
      <c r="G28" s="93"/>
      <c r="H28" s="110"/>
      <c r="I28" s="93"/>
      <c r="J28" s="90"/>
      <c r="K28" s="93"/>
      <c r="L28" s="110"/>
      <c r="M28" s="93"/>
      <c r="N28" s="110"/>
      <c r="O28" s="93"/>
      <c r="P28" s="112"/>
      <c r="Q28" s="85"/>
      <c r="R28" s="85"/>
    </row>
    <row r="29" spans="1:18" ht="15.75" thickBot="1" x14ac:dyDescent="0.3">
      <c r="A29" s="83"/>
      <c r="B29" s="84"/>
      <c r="C29" s="89"/>
      <c r="D29" s="117"/>
      <c r="E29" s="94"/>
      <c r="F29" s="117"/>
      <c r="G29" s="94"/>
      <c r="H29" s="117"/>
      <c r="I29" s="105"/>
      <c r="J29" s="101"/>
      <c r="K29" s="94"/>
      <c r="L29" s="117"/>
      <c r="M29" s="94"/>
      <c r="N29" s="117"/>
      <c r="O29" s="94"/>
      <c r="P29" s="119"/>
      <c r="Q29" s="85"/>
      <c r="R29" s="85"/>
    </row>
    <row r="30" spans="1:18" x14ac:dyDescent="0.25">
      <c r="A30" s="114" t="s">
        <v>69</v>
      </c>
      <c r="B30" s="114"/>
      <c r="C30" s="114"/>
      <c r="D30" s="114"/>
      <c r="E30" s="114"/>
      <c r="F30" s="114"/>
      <c r="G30" s="114"/>
      <c r="H30" s="114"/>
      <c r="I30" s="114"/>
      <c r="J30" s="114"/>
      <c r="K30" s="114"/>
      <c r="L30" s="114"/>
      <c r="M30" s="114"/>
      <c r="N30" s="114"/>
      <c r="O30" s="114"/>
      <c r="P30" s="114"/>
      <c r="Q30" s="114"/>
      <c r="R30" s="114"/>
    </row>
    <row r="31" spans="1:18" x14ac:dyDescent="0.25">
      <c r="A31" s="114"/>
      <c r="B31" s="114"/>
      <c r="C31" s="114"/>
      <c r="D31" s="114"/>
      <c r="E31" s="114"/>
      <c r="F31" s="114"/>
      <c r="G31" s="114"/>
      <c r="H31" s="114"/>
      <c r="I31" s="114"/>
      <c r="J31" s="114"/>
      <c r="K31" s="114"/>
      <c r="L31" s="114"/>
      <c r="M31" s="114"/>
      <c r="N31" s="114"/>
      <c r="O31" s="114"/>
      <c r="P31" s="114"/>
      <c r="Q31" s="114"/>
      <c r="R31" s="114"/>
    </row>
    <row r="32" spans="1:18" x14ac:dyDescent="0.25">
      <c r="A32" s="114"/>
      <c r="B32" s="114"/>
      <c r="C32" s="114"/>
      <c r="D32" s="114"/>
      <c r="E32" s="114"/>
      <c r="F32" s="114"/>
      <c r="G32" s="114"/>
      <c r="H32" s="114"/>
      <c r="I32" s="114"/>
      <c r="J32" s="114"/>
      <c r="K32" s="114"/>
      <c r="L32" s="114"/>
      <c r="M32" s="114"/>
      <c r="N32" s="114"/>
      <c r="O32" s="114"/>
      <c r="P32" s="114"/>
      <c r="Q32" s="114"/>
      <c r="R32" s="114"/>
    </row>
    <row r="33" spans="1:18" ht="19.5" thickBot="1" x14ac:dyDescent="0.35">
      <c r="A33" s="115" t="s">
        <v>2</v>
      </c>
      <c r="B33" s="115"/>
      <c r="C33" s="116" t="s">
        <v>48</v>
      </c>
      <c r="D33" s="116"/>
      <c r="E33" s="116" t="s">
        <v>14</v>
      </c>
      <c r="F33" s="116"/>
      <c r="G33" s="116" t="s">
        <v>15</v>
      </c>
      <c r="H33" s="116"/>
      <c r="I33" s="116" t="s">
        <v>16</v>
      </c>
      <c r="J33" s="116"/>
      <c r="K33" s="116" t="s">
        <v>17</v>
      </c>
      <c r="L33" s="116"/>
      <c r="M33" s="116" t="s">
        <v>18</v>
      </c>
      <c r="N33" s="116"/>
      <c r="O33" s="116" t="s">
        <v>19</v>
      </c>
      <c r="P33" s="116"/>
      <c r="Q33" s="115" t="s">
        <v>49</v>
      </c>
      <c r="R33" s="115"/>
    </row>
    <row r="34" spans="1:18" x14ac:dyDescent="0.25">
      <c r="A34" s="83">
        <v>4</v>
      </c>
      <c r="B34" s="84"/>
      <c r="C34" s="46">
        <v>3</v>
      </c>
      <c r="D34" s="47"/>
      <c r="E34" s="48">
        <v>4</v>
      </c>
      <c r="F34" s="47"/>
      <c r="G34" s="48">
        <v>5</v>
      </c>
      <c r="H34" s="47"/>
      <c r="I34" s="48">
        <v>6</v>
      </c>
      <c r="J34" s="47"/>
      <c r="K34" s="48">
        <v>7</v>
      </c>
      <c r="L34" s="47"/>
      <c r="M34" s="48">
        <v>8</v>
      </c>
      <c r="N34" s="47"/>
      <c r="O34" s="48">
        <v>9</v>
      </c>
      <c r="P34" s="49"/>
      <c r="Q34" s="85">
        <f>Overview!D13</f>
        <v>27</v>
      </c>
      <c r="R34" s="85"/>
    </row>
    <row r="35" spans="1:18" x14ac:dyDescent="0.25">
      <c r="A35" s="83"/>
      <c r="B35" s="84"/>
      <c r="C35" s="87" t="s">
        <v>25</v>
      </c>
      <c r="D35" s="110">
        <f>'Option 1 Calendar'!$Q$34*(1/6)</f>
        <v>4.5</v>
      </c>
      <c r="E35" s="92" t="s">
        <v>25</v>
      </c>
      <c r="F35" s="110">
        <f>'Option 1 Calendar'!$Q$34*(1/6)</f>
        <v>4.5</v>
      </c>
      <c r="G35" s="92" t="s">
        <v>25</v>
      </c>
      <c r="H35" s="110">
        <f>'Option 1 Calendar'!$Q$34*(1/6)</f>
        <v>4.5</v>
      </c>
      <c r="I35" s="92" t="s">
        <v>50</v>
      </c>
      <c r="J35" s="90">
        <v>0</v>
      </c>
      <c r="K35" s="92" t="s">
        <v>25</v>
      </c>
      <c r="L35" s="110">
        <f>'Option 1 Calendar'!$Q$34*(1/6)</f>
        <v>4.5</v>
      </c>
      <c r="M35" s="92" t="s">
        <v>25</v>
      </c>
      <c r="N35" s="112">
        <f>'Option 1 Calendar'!$Q$34*(1/6)</f>
        <v>4.5</v>
      </c>
      <c r="O35" s="92" t="s">
        <v>25</v>
      </c>
      <c r="P35" s="112">
        <f>'Option 1 Calendar'!$Q$34*(1/6)</f>
        <v>4.5</v>
      </c>
      <c r="Q35" s="85"/>
      <c r="R35" s="85"/>
    </row>
    <row r="36" spans="1:18" x14ac:dyDescent="0.25">
      <c r="A36" s="83"/>
      <c r="B36" s="84"/>
      <c r="C36" s="88"/>
      <c r="D36" s="110"/>
      <c r="E36" s="93"/>
      <c r="F36" s="110"/>
      <c r="G36" s="93"/>
      <c r="H36" s="110"/>
      <c r="I36" s="93"/>
      <c r="J36" s="90"/>
      <c r="K36" s="93"/>
      <c r="L36" s="110"/>
      <c r="M36" s="93"/>
      <c r="N36" s="112"/>
      <c r="O36" s="93"/>
      <c r="P36" s="112"/>
      <c r="Q36" s="85"/>
      <c r="R36" s="85"/>
    </row>
    <row r="37" spans="1:18" x14ac:dyDescent="0.25">
      <c r="A37" s="83"/>
      <c r="B37" s="84"/>
      <c r="C37" s="88"/>
      <c r="D37" s="110"/>
      <c r="E37" s="93"/>
      <c r="F37" s="110"/>
      <c r="G37" s="93"/>
      <c r="H37" s="110"/>
      <c r="I37" s="93"/>
      <c r="J37" s="90"/>
      <c r="K37" s="93"/>
      <c r="L37" s="110"/>
      <c r="M37" s="93"/>
      <c r="N37" s="112"/>
      <c r="O37" s="93"/>
      <c r="P37" s="112"/>
      <c r="Q37" s="85"/>
      <c r="R37" s="85"/>
    </row>
    <row r="38" spans="1:18" x14ac:dyDescent="0.25">
      <c r="A38" s="83"/>
      <c r="B38" s="84"/>
      <c r="C38" s="100"/>
      <c r="D38" s="111"/>
      <c r="E38" s="105"/>
      <c r="F38" s="111"/>
      <c r="G38" s="105"/>
      <c r="H38" s="111"/>
      <c r="I38" s="105"/>
      <c r="J38" s="101"/>
      <c r="K38" s="105"/>
      <c r="L38" s="111"/>
      <c r="M38" s="105"/>
      <c r="N38" s="113"/>
      <c r="O38" s="105"/>
      <c r="P38" s="113"/>
      <c r="Q38" s="85"/>
      <c r="R38" s="85"/>
    </row>
    <row r="39" spans="1:18" x14ac:dyDescent="0.25">
      <c r="A39" s="83">
        <v>5</v>
      </c>
      <c r="B39" s="84"/>
      <c r="C39" s="54">
        <v>10</v>
      </c>
      <c r="D39" s="41"/>
      <c r="E39" s="45">
        <v>11</v>
      </c>
      <c r="F39" s="42"/>
      <c r="G39" s="45">
        <v>12</v>
      </c>
      <c r="H39" s="42"/>
      <c r="I39" s="45">
        <v>13</v>
      </c>
      <c r="J39" s="42"/>
      <c r="K39" s="45">
        <v>14</v>
      </c>
      <c r="L39" s="42"/>
      <c r="M39" s="45">
        <v>15</v>
      </c>
      <c r="N39" s="42"/>
      <c r="O39" s="45">
        <v>16</v>
      </c>
      <c r="P39" s="55"/>
      <c r="Q39" s="85">
        <f>Overview!D14</f>
        <v>31</v>
      </c>
      <c r="R39" s="86"/>
    </row>
    <row r="40" spans="1:18" x14ac:dyDescent="0.25">
      <c r="A40" s="83"/>
      <c r="B40" s="84"/>
      <c r="C40" s="87" t="s">
        <v>25</v>
      </c>
      <c r="D40" s="110">
        <f>'Option 1 Calendar'!$Q$39*0.15</f>
        <v>4.6499999999999995</v>
      </c>
      <c r="E40" s="92" t="s">
        <v>25</v>
      </c>
      <c r="F40" s="110">
        <f>'Option 1 Calendar'!$Q$39*0.15</f>
        <v>4.6499999999999995</v>
      </c>
      <c r="G40" s="92" t="s">
        <v>25</v>
      </c>
      <c r="H40" s="110">
        <f>'Option 1 Calendar'!$Q$39*0.15</f>
        <v>4.6499999999999995</v>
      </c>
      <c r="I40" s="92" t="s">
        <v>50</v>
      </c>
      <c r="J40" s="90">
        <v>0</v>
      </c>
      <c r="K40" s="92" t="s">
        <v>25</v>
      </c>
      <c r="L40" s="110">
        <f>'Option 1 Calendar'!$Q$39*0.15</f>
        <v>4.6499999999999995</v>
      </c>
      <c r="M40" s="92" t="s">
        <v>25</v>
      </c>
      <c r="N40" s="110">
        <f>'Option 1 Calendar'!$Q$39*0.15</f>
        <v>4.6499999999999995</v>
      </c>
      <c r="O40" s="92" t="s">
        <v>24</v>
      </c>
      <c r="P40" s="112">
        <f>Q39*0.25</f>
        <v>7.75</v>
      </c>
      <c r="Q40" s="85"/>
      <c r="R40" s="86"/>
    </row>
    <row r="41" spans="1:18" x14ac:dyDescent="0.25">
      <c r="A41" s="83"/>
      <c r="B41" s="84"/>
      <c r="C41" s="88"/>
      <c r="D41" s="110"/>
      <c r="E41" s="93"/>
      <c r="F41" s="110"/>
      <c r="G41" s="93"/>
      <c r="H41" s="110"/>
      <c r="I41" s="93"/>
      <c r="J41" s="90"/>
      <c r="K41" s="93"/>
      <c r="L41" s="110"/>
      <c r="M41" s="93"/>
      <c r="N41" s="110"/>
      <c r="O41" s="93"/>
      <c r="P41" s="112"/>
      <c r="Q41" s="85"/>
      <c r="R41" s="86"/>
    </row>
    <row r="42" spans="1:18" x14ac:dyDescent="0.25">
      <c r="A42" s="83"/>
      <c r="B42" s="84"/>
      <c r="C42" s="88"/>
      <c r="D42" s="110"/>
      <c r="E42" s="93"/>
      <c r="F42" s="110"/>
      <c r="G42" s="93"/>
      <c r="H42" s="110"/>
      <c r="I42" s="93"/>
      <c r="J42" s="90"/>
      <c r="K42" s="93"/>
      <c r="L42" s="110"/>
      <c r="M42" s="93"/>
      <c r="N42" s="110"/>
      <c r="O42" s="93"/>
      <c r="P42" s="112"/>
      <c r="Q42" s="85"/>
      <c r="R42" s="86"/>
    </row>
    <row r="43" spans="1:18" x14ac:dyDescent="0.25">
      <c r="A43" s="83"/>
      <c r="B43" s="84"/>
      <c r="C43" s="100"/>
      <c r="D43" s="111"/>
      <c r="E43" s="105"/>
      <c r="F43" s="111"/>
      <c r="G43" s="105"/>
      <c r="H43" s="111"/>
      <c r="I43" s="105"/>
      <c r="J43" s="101"/>
      <c r="K43" s="105"/>
      <c r="L43" s="111"/>
      <c r="M43" s="105"/>
      <c r="N43" s="111"/>
      <c r="O43" s="105"/>
      <c r="P43" s="113"/>
      <c r="Q43" s="85"/>
      <c r="R43" s="86"/>
    </row>
    <row r="44" spans="1:18" x14ac:dyDescent="0.25">
      <c r="A44" s="83">
        <v>6</v>
      </c>
      <c r="B44" s="84"/>
      <c r="C44" s="54">
        <v>17</v>
      </c>
      <c r="D44" s="41"/>
      <c r="E44" s="45">
        <v>18</v>
      </c>
      <c r="F44" s="42"/>
      <c r="G44" s="45">
        <v>19</v>
      </c>
      <c r="H44" s="42"/>
      <c r="I44" s="45">
        <v>20</v>
      </c>
      <c r="J44" s="42"/>
      <c r="K44" s="45">
        <v>21</v>
      </c>
      <c r="L44" s="42"/>
      <c r="M44" s="45">
        <v>22</v>
      </c>
      <c r="N44" s="42"/>
      <c r="O44" s="45">
        <v>23</v>
      </c>
      <c r="P44" s="56"/>
      <c r="Q44" s="85">
        <f>Overview!D15</f>
        <v>33</v>
      </c>
      <c r="R44" s="86"/>
    </row>
    <row r="45" spans="1:18" x14ac:dyDescent="0.25">
      <c r="A45" s="83"/>
      <c r="B45" s="84"/>
      <c r="C45" s="87" t="s">
        <v>25</v>
      </c>
      <c r="D45" s="110">
        <f>'Option 1 Calendar'!$Q$44*0.15</f>
        <v>4.95</v>
      </c>
      <c r="E45" s="102" t="s">
        <v>25</v>
      </c>
      <c r="F45" s="110">
        <f>'Option 1 Calendar'!$Q$44*0.15</f>
        <v>4.95</v>
      </c>
      <c r="G45" s="102" t="s">
        <v>25</v>
      </c>
      <c r="H45" s="110">
        <f>'Option 1 Calendar'!$Q$44*0.15</f>
        <v>4.95</v>
      </c>
      <c r="I45" s="92" t="s">
        <v>50</v>
      </c>
      <c r="J45" s="90">
        <v>0</v>
      </c>
      <c r="K45" s="92" t="s">
        <v>25</v>
      </c>
      <c r="L45" s="110">
        <f>'Option 1 Calendar'!$Q$44*0.15</f>
        <v>4.95</v>
      </c>
      <c r="M45" s="92" t="s">
        <v>25</v>
      </c>
      <c r="N45" s="110">
        <f>'Option 1 Calendar'!$Q$44*0.15</f>
        <v>4.95</v>
      </c>
      <c r="O45" s="92" t="s">
        <v>24</v>
      </c>
      <c r="P45" s="112">
        <f>Q44*0.25</f>
        <v>8.25</v>
      </c>
      <c r="Q45" s="85"/>
      <c r="R45" s="86"/>
    </row>
    <row r="46" spans="1:18" x14ac:dyDescent="0.25">
      <c r="A46" s="83"/>
      <c r="B46" s="84"/>
      <c r="C46" s="88"/>
      <c r="D46" s="110"/>
      <c r="E46" s="103"/>
      <c r="F46" s="110"/>
      <c r="G46" s="103"/>
      <c r="H46" s="110"/>
      <c r="I46" s="93"/>
      <c r="J46" s="90"/>
      <c r="K46" s="93"/>
      <c r="L46" s="110"/>
      <c r="M46" s="93"/>
      <c r="N46" s="110"/>
      <c r="O46" s="93"/>
      <c r="P46" s="112"/>
      <c r="Q46" s="85"/>
      <c r="R46" s="86"/>
    </row>
    <row r="47" spans="1:18" x14ac:dyDescent="0.25">
      <c r="A47" s="83"/>
      <c r="B47" s="84"/>
      <c r="C47" s="88"/>
      <c r="D47" s="110"/>
      <c r="E47" s="103"/>
      <c r="F47" s="110"/>
      <c r="G47" s="103"/>
      <c r="H47" s="110"/>
      <c r="I47" s="93"/>
      <c r="J47" s="90"/>
      <c r="K47" s="93"/>
      <c r="L47" s="110"/>
      <c r="M47" s="93"/>
      <c r="N47" s="110"/>
      <c r="O47" s="93"/>
      <c r="P47" s="112"/>
      <c r="Q47" s="85"/>
      <c r="R47" s="86"/>
    </row>
    <row r="48" spans="1:18" x14ac:dyDescent="0.25">
      <c r="A48" s="83"/>
      <c r="B48" s="84"/>
      <c r="C48" s="100"/>
      <c r="D48" s="111"/>
      <c r="E48" s="104"/>
      <c r="F48" s="111"/>
      <c r="G48" s="104"/>
      <c r="H48" s="111"/>
      <c r="I48" s="105"/>
      <c r="J48" s="101"/>
      <c r="K48" s="105"/>
      <c r="L48" s="111"/>
      <c r="M48" s="105"/>
      <c r="N48" s="111"/>
      <c r="O48" s="105"/>
      <c r="P48" s="113"/>
      <c r="Q48" s="85"/>
      <c r="R48" s="86"/>
    </row>
    <row r="49" spans="1:18" x14ac:dyDescent="0.25">
      <c r="A49" s="83">
        <v>7</v>
      </c>
      <c r="B49" s="84"/>
      <c r="C49" s="54">
        <v>24</v>
      </c>
      <c r="D49" s="41"/>
      <c r="E49" s="45">
        <v>25</v>
      </c>
      <c r="F49" s="42"/>
      <c r="G49" s="45">
        <v>26</v>
      </c>
      <c r="H49" s="42"/>
      <c r="I49" s="45">
        <v>27</v>
      </c>
      <c r="J49" s="42"/>
      <c r="K49" s="45">
        <v>28</v>
      </c>
      <c r="L49" s="42"/>
      <c r="M49" s="45">
        <v>29</v>
      </c>
      <c r="N49" s="42"/>
      <c r="O49" s="45">
        <v>30</v>
      </c>
      <c r="P49" s="57"/>
      <c r="Q49" s="85">
        <f>Overview!D16</f>
        <v>35</v>
      </c>
      <c r="R49" s="86"/>
    </row>
    <row r="50" spans="1:18" ht="15" customHeight="1" x14ac:dyDescent="0.25">
      <c r="A50" s="83"/>
      <c r="B50" s="84"/>
      <c r="C50" s="87" t="s">
        <v>25</v>
      </c>
      <c r="D50" s="110">
        <f>Q49*0.13</f>
        <v>4.55</v>
      </c>
      <c r="E50" s="107" t="s">
        <v>52</v>
      </c>
      <c r="F50" s="110">
        <f>Q49*0.18</f>
        <v>6.3</v>
      </c>
      <c r="G50" s="92" t="s">
        <v>25</v>
      </c>
      <c r="H50" s="110">
        <f>Q49*0.13</f>
        <v>4.55</v>
      </c>
      <c r="I50" s="92" t="s">
        <v>50</v>
      </c>
      <c r="J50" s="90">
        <v>0</v>
      </c>
      <c r="K50" s="107" t="s">
        <v>53</v>
      </c>
      <c r="L50" s="110">
        <f>Q49*0.18</f>
        <v>6.3</v>
      </c>
      <c r="M50" s="92" t="s">
        <v>25</v>
      </c>
      <c r="N50" s="110">
        <f>Q49*0.13</f>
        <v>4.55</v>
      </c>
      <c r="O50" s="92" t="s">
        <v>24</v>
      </c>
      <c r="P50" s="112">
        <f>Q49*0.25</f>
        <v>8.75</v>
      </c>
      <c r="Q50" s="85"/>
      <c r="R50" s="86"/>
    </row>
    <row r="51" spans="1:18" x14ac:dyDescent="0.25">
      <c r="A51" s="83"/>
      <c r="B51" s="84"/>
      <c r="C51" s="88"/>
      <c r="D51" s="110"/>
      <c r="E51" s="108"/>
      <c r="F51" s="110"/>
      <c r="G51" s="93"/>
      <c r="H51" s="110"/>
      <c r="I51" s="93"/>
      <c r="J51" s="90"/>
      <c r="K51" s="93"/>
      <c r="L51" s="110"/>
      <c r="M51" s="93"/>
      <c r="N51" s="110"/>
      <c r="O51" s="93"/>
      <c r="P51" s="112"/>
      <c r="Q51" s="85"/>
      <c r="R51" s="86"/>
    </row>
    <row r="52" spans="1:18" x14ac:dyDescent="0.25">
      <c r="A52" s="83"/>
      <c r="B52" s="84"/>
      <c r="C52" s="88"/>
      <c r="D52" s="110"/>
      <c r="E52" s="108"/>
      <c r="F52" s="110"/>
      <c r="G52" s="93"/>
      <c r="H52" s="110"/>
      <c r="I52" s="93"/>
      <c r="J52" s="90"/>
      <c r="K52" s="93"/>
      <c r="L52" s="110"/>
      <c r="M52" s="93"/>
      <c r="N52" s="110"/>
      <c r="O52" s="93"/>
      <c r="P52" s="112"/>
      <c r="Q52" s="85"/>
      <c r="R52" s="86"/>
    </row>
    <row r="53" spans="1:18" ht="15.75" thickBot="1" x14ac:dyDescent="0.3">
      <c r="A53" s="83"/>
      <c r="B53" s="84"/>
      <c r="C53" s="89"/>
      <c r="D53" s="117"/>
      <c r="E53" s="118"/>
      <c r="F53" s="117"/>
      <c r="G53" s="94"/>
      <c r="H53" s="117"/>
      <c r="I53" s="105"/>
      <c r="J53" s="101"/>
      <c r="K53" s="94"/>
      <c r="L53" s="117"/>
      <c r="M53" s="94"/>
      <c r="N53" s="117"/>
      <c r="O53" s="94"/>
      <c r="P53" s="119"/>
      <c r="Q53" s="85"/>
      <c r="R53" s="86"/>
    </row>
    <row r="54" spans="1:18" x14ac:dyDescent="0.25">
      <c r="A54" s="114" t="s">
        <v>70</v>
      </c>
      <c r="B54" s="114"/>
      <c r="C54" s="114"/>
      <c r="D54" s="114"/>
      <c r="E54" s="114"/>
      <c r="F54" s="114"/>
      <c r="G54" s="114"/>
      <c r="H54" s="114"/>
      <c r="I54" s="114"/>
      <c r="J54" s="114"/>
      <c r="K54" s="114"/>
      <c r="L54" s="114"/>
      <c r="M54" s="114"/>
      <c r="N54" s="114"/>
      <c r="O54" s="114"/>
      <c r="P54" s="114"/>
      <c r="Q54" s="114"/>
      <c r="R54" s="114"/>
    </row>
    <row r="55" spans="1:18" x14ac:dyDescent="0.25">
      <c r="A55" s="114"/>
      <c r="B55" s="114"/>
      <c r="C55" s="114"/>
      <c r="D55" s="114"/>
      <c r="E55" s="114"/>
      <c r="F55" s="114"/>
      <c r="G55" s="114"/>
      <c r="H55" s="114"/>
      <c r="I55" s="114"/>
      <c r="J55" s="114"/>
      <c r="K55" s="114"/>
      <c r="L55" s="114"/>
      <c r="M55" s="114"/>
      <c r="N55" s="114"/>
      <c r="O55" s="114"/>
      <c r="P55" s="114"/>
      <c r="Q55" s="114"/>
      <c r="R55" s="114"/>
    </row>
    <row r="56" spans="1:18" x14ac:dyDescent="0.25">
      <c r="A56" s="114"/>
      <c r="B56" s="114"/>
      <c r="C56" s="114"/>
      <c r="D56" s="114"/>
      <c r="E56" s="114"/>
      <c r="F56" s="114"/>
      <c r="G56" s="114"/>
      <c r="H56" s="114"/>
      <c r="I56" s="114"/>
      <c r="J56" s="114"/>
      <c r="K56" s="114"/>
      <c r="L56" s="114"/>
      <c r="M56" s="114"/>
      <c r="N56" s="114"/>
      <c r="O56" s="114"/>
      <c r="P56" s="114"/>
      <c r="Q56" s="114"/>
      <c r="R56" s="114"/>
    </row>
    <row r="57" spans="1:18" ht="19.5" thickBot="1" x14ac:dyDescent="0.35">
      <c r="A57" s="115" t="s">
        <v>2</v>
      </c>
      <c r="B57" s="115"/>
      <c r="C57" s="116" t="s">
        <v>48</v>
      </c>
      <c r="D57" s="116"/>
      <c r="E57" s="116" t="s">
        <v>14</v>
      </c>
      <c r="F57" s="116"/>
      <c r="G57" s="116" t="s">
        <v>15</v>
      </c>
      <c r="H57" s="116"/>
      <c r="I57" s="116" t="s">
        <v>16</v>
      </c>
      <c r="J57" s="116"/>
      <c r="K57" s="116" t="s">
        <v>17</v>
      </c>
      <c r="L57" s="116"/>
      <c r="M57" s="116" t="s">
        <v>18</v>
      </c>
      <c r="N57" s="116"/>
      <c r="O57" s="116" t="s">
        <v>19</v>
      </c>
      <c r="P57" s="116"/>
      <c r="Q57" s="115" t="s">
        <v>49</v>
      </c>
      <c r="R57" s="115"/>
    </row>
    <row r="58" spans="1:18" x14ac:dyDescent="0.25">
      <c r="A58" s="83">
        <v>8</v>
      </c>
      <c r="B58" s="84"/>
      <c r="C58" s="46">
        <v>1</v>
      </c>
      <c r="D58" s="47"/>
      <c r="E58" s="48">
        <v>2</v>
      </c>
      <c r="F58" s="47"/>
      <c r="G58" s="48">
        <v>3</v>
      </c>
      <c r="H58" s="47"/>
      <c r="I58" s="48">
        <v>4</v>
      </c>
      <c r="J58" s="47"/>
      <c r="K58" s="48">
        <v>5</v>
      </c>
      <c r="L58" s="47"/>
      <c r="M58" s="48">
        <v>6</v>
      </c>
      <c r="N58" s="47"/>
      <c r="O58" s="48">
        <v>7</v>
      </c>
      <c r="P58" s="49"/>
      <c r="Q58" s="85">
        <f>Overview!D17</f>
        <v>33</v>
      </c>
      <c r="R58" s="85"/>
    </row>
    <row r="59" spans="1:18" ht="15" customHeight="1" x14ac:dyDescent="0.25">
      <c r="A59" s="83"/>
      <c r="B59" s="84"/>
      <c r="C59" s="87" t="s">
        <v>25</v>
      </c>
      <c r="D59" s="110">
        <f>'Option 1 Calendar'!$Q$58*0.13</f>
        <v>4.29</v>
      </c>
      <c r="E59" s="107" t="s">
        <v>54</v>
      </c>
      <c r="F59" s="110">
        <f>Q58*0.18</f>
        <v>5.9399999999999995</v>
      </c>
      <c r="G59" s="92" t="s">
        <v>25</v>
      </c>
      <c r="H59" s="110">
        <f>Q58*0.13</f>
        <v>4.29</v>
      </c>
      <c r="I59" s="92" t="s">
        <v>50</v>
      </c>
      <c r="J59" s="90">
        <v>0</v>
      </c>
      <c r="K59" s="107" t="s">
        <v>55</v>
      </c>
      <c r="L59" s="110">
        <f>Q58*0.18</f>
        <v>5.9399999999999995</v>
      </c>
      <c r="M59" s="92" t="s">
        <v>25</v>
      </c>
      <c r="N59" s="110">
        <f>Q58*0.13</f>
        <v>4.29</v>
      </c>
      <c r="O59" s="92" t="s">
        <v>24</v>
      </c>
      <c r="P59" s="112">
        <f>Q58*0.25</f>
        <v>8.25</v>
      </c>
      <c r="Q59" s="85"/>
      <c r="R59" s="85"/>
    </row>
    <row r="60" spans="1:18" x14ac:dyDescent="0.25">
      <c r="A60" s="83"/>
      <c r="B60" s="84"/>
      <c r="C60" s="88"/>
      <c r="D60" s="110"/>
      <c r="E60" s="108"/>
      <c r="F60" s="110"/>
      <c r="G60" s="93"/>
      <c r="H60" s="110"/>
      <c r="I60" s="93"/>
      <c r="J60" s="90"/>
      <c r="K60" s="93"/>
      <c r="L60" s="110"/>
      <c r="M60" s="93"/>
      <c r="N60" s="110"/>
      <c r="O60" s="93"/>
      <c r="P60" s="112"/>
      <c r="Q60" s="85"/>
      <c r="R60" s="85"/>
    </row>
    <row r="61" spans="1:18" x14ac:dyDescent="0.25">
      <c r="A61" s="83"/>
      <c r="B61" s="84"/>
      <c r="C61" s="88"/>
      <c r="D61" s="110"/>
      <c r="E61" s="108"/>
      <c r="F61" s="110"/>
      <c r="G61" s="93"/>
      <c r="H61" s="110"/>
      <c r="I61" s="93"/>
      <c r="J61" s="90"/>
      <c r="K61" s="93"/>
      <c r="L61" s="110"/>
      <c r="M61" s="93"/>
      <c r="N61" s="110"/>
      <c r="O61" s="93"/>
      <c r="P61" s="112"/>
      <c r="Q61" s="85"/>
      <c r="R61" s="85"/>
    </row>
    <row r="62" spans="1:18" x14ac:dyDescent="0.25">
      <c r="A62" s="83"/>
      <c r="B62" s="84"/>
      <c r="C62" s="100"/>
      <c r="D62" s="111"/>
      <c r="E62" s="109"/>
      <c r="F62" s="111"/>
      <c r="G62" s="105"/>
      <c r="H62" s="111"/>
      <c r="I62" s="105"/>
      <c r="J62" s="101"/>
      <c r="K62" s="105"/>
      <c r="L62" s="111"/>
      <c r="M62" s="105"/>
      <c r="N62" s="111"/>
      <c r="O62" s="105"/>
      <c r="P62" s="113"/>
      <c r="Q62" s="85"/>
      <c r="R62" s="85"/>
    </row>
    <row r="63" spans="1:18" x14ac:dyDescent="0.25">
      <c r="A63" s="83">
        <v>9</v>
      </c>
      <c r="B63" s="84"/>
      <c r="C63" s="54">
        <v>8</v>
      </c>
      <c r="D63" s="41"/>
      <c r="E63" s="45">
        <v>9</v>
      </c>
      <c r="F63" s="42"/>
      <c r="G63" s="45">
        <v>10</v>
      </c>
      <c r="H63" s="42"/>
      <c r="I63" s="45">
        <v>11</v>
      </c>
      <c r="J63" s="42"/>
      <c r="K63" s="45">
        <v>12</v>
      </c>
      <c r="L63" s="42"/>
      <c r="M63" s="45">
        <v>13</v>
      </c>
      <c r="N63" s="42"/>
      <c r="O63" s="45">
        <v>14</v>
      </c>
      <c r="P63" s="55"/>
      <c r="Q63" s="85">
        <f>Overview!D18</f>
        <v>37</v>
      </c>
      <c r="R63" s="86"/>
    </row>
    <row r="64" spans="1:18" ht="15" customHeight="1" x14ac:dyDescent="0.25">
      <c r="A64" s="83"/>
      <c r="B64" s="84"/>
      <c r="C64" s="87" t="s">
        <v>25</v>
      </c>
      <c r="D64" s="110">
        <f>Q63*0.13</f>
        <v>4.8100000000000005</v>
      </c>
      <c r="E64" s="107" t="s">
        <v>56</v>
      </c>
      <c r="F64" s="110">
        <f>Q63*0.18</f>
        <v>6.66</v>
      </c>
      <c r="G64" s="92" t="s">
        <v>25</v>
      </c>
      <c r="H64" s="110">
        <f>Q63*0.13</f>
        <v>4.8100000000000005</v>
      </c>
      <c r="I64" s="92" t="s">
        <v>50</v>
      </c>
      <c r="J64" s="90">
        <v>0</v>
      </c>
      <c r="K64" s="107" t="s">
        <v>57</v>
      </c>
      <c r="L64" s="110">
        <f>Q63*0.18</f>
        <v>6.66</v>
      </c>
      <c r="M64" s="92" t="s">
        <v>25</v>
      </c>
      <c r="N64" s="110">
        <f>Q63*0.13</f>
        <v>4.8100000000000005</v>
      </c>
      <c r="O64" s="92" t="s">
        <v>24</v>
      </c>
      <c r="P64" s="95">
        <f>Q63*0.25</f>
        <v>9.25</v>
      </c>
      <c r="Q64" s="85"/>
      <c r="R64" s="86"/>
    </row>
    <row r="65" spans="1:18" x14ac:dyDescent="0.25">
      <c r="A65" s="83"/>
      <c r="B65" s="84"/>
      <c r="C65" s="88"/>
      <c r="D65" s="110"/>
      <c r="E65" s="108"/>
      <c r="F65" s="110"/>
      <c r="G65" s="93"/>
      <c r="H65" s="110"/>
      <c r="I65" s="93"/>
      <c r="J65" s="90"/>
      <c r="K65" s="108"/>
      <c r="L65" s="110"/>
      <c r="M65" s="93"/>
      <c r="N65" s="110"/>
      <c r="O65" s="93"/>
      <c r="P65" s="95"/>
      <c r="Q65" s="85"/>
      <c r="R65" s="86"/>
    </row>
    <row r="66" spans="1:18" x14ac:dyDescent="0.25">
      <c r="A66" s="83"/>
      <c r="B66" s="84"/>
      <c r="C66" s="88"/>
      <c r="D66" s="110"/>
      <c r="E66" s="108"/>
      <c r="F66" s="110"/>
      <c r="G66" s="93"/>
      <c r="H66" s="110"/>
      <c r="I66" s="93"/>
      <c r="J66" s="90"/>
      <c r="K66" s="108"/>
      <c r="L66" s="110"/>
      <c r="M66" s="93"/>
      <c r="N66" s="110"/>
      <c r="O66" s="93"/>
      <c r="P66" s="95"/>
      <c r="Q66" s="85"/>
      <c r="R66" s="86"/>
    </row>
    <row r="67" spans="1:18" x14ac:dyDescent="0.25">
      <c r="A67" s="83"/>
      <c r="B67" s="84"/>
      <c r="C67" s="100"/>
      <c r="D67" s="111"/>
      <c r="E67" s="109"/>
      <c r="F67" s="111"/>
      <c r="G67" s="105"/>
      <c r="H67" s="111"/>
      <c r="I67" s="105"/>
      <c r="J67" s="101"/>
      <c r="K67" s="109"/>
      <c r="L67" s="111"/>
      <c r="M67" s="105"/>
      <c r="N67" s="111"/>
      <c r="O67" s="105"/>
      <c r="P67" s="106"/>
      <c r="Q67" s="85"/>
      <c r="R67" s="86"/>
    </row>
    <row r="68" spans="1:18" x14ac:dyDescent="0.25">
      <c r="A68" s="83">
        <v>10</v>
      </c>
      <c r="B68" s="84"/>
      <c r="C68" s="54">
        <v>15</v>
      </c>
      <c r="D68" s="41"/>
      <c r="E68" s="45">
        <v>16</v>
      </c>
      <c r="F68" s="42"/>
      <c r="G68" s="45">
        <v>17</v>
      </c>
      <c r="H68" s="42"/>
      <c r="I68" s="45">
        <v>18</v>
      </c>
      <c r="J68" s="42"/>
      <c r="K68" s="45">
        <v>19</v>
      </c>
      <c r="L68" s="42"/>
      <c r="M68" s="45">
        <v>20</v>
      </c>
      <c r="N68" s="42"/>
      <c r="O68" s="45">
        <v>21</v>
      </c>
      <c r="P68" s="56"/>
      <c r="Q68" s="85">
        <f>Overview!D19</f>
        <v>39</v>
      </c>
      <c r="R68" s="86"/>
    </row>
    <row r="69" spans="1:18" ht="15" customHeight="1" x14ac:dyDescent="0.25">
      <c r="A69" s="83"/>
      <c r="B69" s="84"/>
      <c r="C69" s="87" t="s">
        <v>25</v>
      </c>
      <c r="D69" s="110">
        <f>Q68*0.13</f>
        <v>5.07</v>
      </c>
      <c r="E69" s="107" t="s">
        <v>58</v>
      </c>
      <c r="F69" s="110">
        <f>Q68*0.18</f>
        <v>7.02</v>
      </c>
      <c r="G69" s="102" t="s">
        <v>25</v>
      </c>
      <c r="H69" s="110">
        <f>Q68*0.13</f>
        <v>5.07</v>
      </c>
      <c r="I69" s="92" t="s">
        <v>50</v>
      </c>
      <c r="J69" s="90">
        <v>0</v>
      </c>
      <c r="K69" s="107" t="s">
        <v>60</v>
      </c>
      <c r="L69" s="110">
        <f>Q68*0.18</f>
        <v>7.02</v>
      </c>
      <c r="M69" s="102" t="s">
        <v>25</v>
      </c>
      <c r="N69" s="110">
        <f>Q68*0.13</f>
        <v>5.07</v>
      </c>
      <c r="O69" s="92" t="s">
        <v>24</v>
      </c>
      <c r="P69" s="112">
        <f>Q68*0.25</f>
        <v>9.75</v>
      </c>
      <c r="Q69" s="85"/>
      <c r="R69" s="86"/>
    </row>
    <row r="70" spans="1:18" x14ac:dyDescent="0.25">
      <c r="A70" s="83"/>
      <c r="B70" s="84"/>
      <c r="C70" s="88"/>
      <c r="D70" s="110"/>
      <c r="E70" s="108"/>
      <c r="F70" s="110"/>
      <c r="G70" s="103"/>
      <c r="H70" s="110"/>
      <c r="I70" s="93"/>
      <c r="J70" s="90"/>
      <c r="K70" s="93"/>
      <c r="L70" s="110"/>
      <c r="M70" s="103"/>
      <c r="N70" s="110"/>
      <c r="O70" s="93"/>
      <c r="P70" s="112"/>
      <c r="Q70" s="85"/>
      <c r="R70" s="86"/>
    </row>
    <row r="71" spans="1:18" x14ac:dyDescent="0.25">
      <c r="A71" s="83"/>
      <c r="B71" s="84"/>
      <c r="C71" s="88"/>
      <c r="D71" s="110"/>
      <c r="E71" s="108"/>
      <c r="F71" s="110"/>
      <c r="G71" s="103"/>
      <c r="H71" s="110"/>
      <c r="I71" s="93"/>
      <c r="J71" s="90"/>
      <c r="K71" s="93"/>
      <c r="L71" s="110"/>
      <c r="M71" s="103"/>
      <c r="N71" s="110"/>
      <c r="O71" s="93"/>
      <c r="P71" s="112"/>
      <c r="Q71" s="85"/>
      <c r="R71" s="86"/>
    </row>
    <row r="72" spans="1:18" x14ac:dyDescent="0.25">
      <c r="A72" s="83"/>
      <c r="B72" s="84"/>
      <c r="C72" s="100"/>
      <c r="D72" s="111"/>
      <c r="E72" s="109"/>
      <c r="F72" s="111"/>
      <c r="G72" s="104"/>
      <c r="H72" s="111"/>
      <c r="I72" s="105"/>
      <c r="J72" s="101"/>
      <c r="K72" s="105"/>
      <c r="L72" s="111"/>
      <c r="M72" s="104"/>
      <c r="N72" s="111"/>
      <c r="O72" s="105"/>
      <c r="P72" s="113"/>
      <c r="Q72" s="85"/>
      <c r="R72" s="86"/>
    </row>
    <row r="73" spans="1:18" x14ac:dyDescent="0.25">
      <c r="A73" s="83">
        <v>11</v>
      </c>
      <c r="B73" s="84"/>
      <c r="C73" s="54">
        <v>22</v>
      </c>
      <c r="D73" s="41"/>
      <c r="E73" s="45">
        <v>23</v>
      </c>
      <c r="F73" s="42"/>
      <c r="G73" s="45">
        <v>24</v>
      </c>
      <c r="H73" s="42"/>
      <c r="I73" s="45">
        <v>25</v>
      </c>
      <c r="J73" s="42"/>
      <c r="K73" s="45">
        <v>26</v>
      </c>
      <c r="L73" s="42"/>
      <c r="M73" s="45">
        <v>27</v>
      </c>
      <c r="N73" s="42"/>
      <c r="O73" s="45">
        <v>28</v>
      </c>
      <c r="P73" s="59"/>
      <c r="Q73" s="85">
        <f>Overview!D20</f>
        <v>41</v>
      </c>
      <c r="R73" s="86"/>
    </row>
    <row r="74" spans="1:18" ht="15" customHeight="1" x14ac:dyDescent="0.25">
      <c r="A74" s="83"/>
      <c r="B74" s="84"/>
      <c r="C74" s="87" t="s">
        <v>25</v>
      </c>
      <c r="D74" s="110">
        <f>Q73*0.13</f>
        <v>5.33</v>
      </c>
      <c r="E74" s="107" t="s">
        <v>59</v>
      </c>
      <c r="F74" s="110">
        <f>Q73*0.18</f>
        <v>7.38</v>
      </c>
      <c r="G74" s="92" t="s">
        <v>25</v>
      </c>
      <c r="H74" s="110">
        <f>Q73*0.13</f>
        <v>5.33</v>
      </c>
      <c r="I74" s="92" t="s">
        <v>50</v>
      </c>
      <c r="J74" s="90">
        <v>0</v>
      </c>
      <c r="K74" s="107" t="s">
        <v>72</v>
      </c>
      <c r="L74" s="110">
        <f>Q73*0.18</f>
        <v>7.38</v>
      </c>
      <c r="M74" s="92" t="s">
        <v>25</v>
      </c>
      <c r="N74" s="110">
        <f>Q73*0.13</f>
        <v>5.33</v>
      </c>
      <c r="O74" s="92" t="s">
        <v>24</v>
      </c>
      <c r="P74" s="112">
        <f>Q73*0.25</f>
        <v>10.25</v>
      </c>
      <c r="Q74" s="85"/>
      <c r="R74" s="86"/>
    </row>
    <row r="75" spans="1:18" x14ac:dyDescent="0.25">
      <c r="A75" s="83"/>
      <c r="B75" s="84"/>
      <c r="C75" s="88"/>
      <c r="D75" s="110"/>
      <c r="E75" s="108"/>
      <c r="F75" s="110"/>
      <c r="G75" s="93"/>
      <c r="H75" s="110"/>
      <c r="I75" s="93"/>
      <c r="J75" s="90"/>
      <c r="K75" s="93"/>
      <c r="L75" s="110"/>
      <c r="M75" s="93"/>
      <c r="N75" s="110"/>
      <c r="O75" s="93"/>
      <c r="P75" s="112"/>
      <c r="Q75" s="85"/>
      <c r="R75" s="86"/>
    </row>
    <row r="76" spans="1:18" x14ac:dyDescent="0.25">
      <c r="A76" s="83"/>
      <c r="B76" s="84"/>
      <c r="C76" s="88"/>
      <c r="D76" s="110"/>
      <c r="E76" s="108"/>
      <c r="F76" s="110"/>
      <c r="G76" s="93"/>
      <c r="H76" s="110"/>
      <c r="I76" s="93"/>
      <c r="J76" s="90"/>
      <c r="K76" s="93"/>
      <c r="L76" s="110"/>
      <c r="M76" s="93"/>
      <c r="N76" s="110"/>
      <c r="O76" s="93"/>
      <c r="P76" s="112"/>
      <c r="Q76" s="85"/>
      <c r="R76" s="86"/>
    </row>
    <row r="77" spans="1:18" x14ac:dyDescent="0.25">
      <c r="A77" s="83"/>
      <c r="B77" s="84"/>
      <c r="C77" s="100"/>
      <c r="D77" s="111"/>
      <c r="E77" s="109"/>
      <c r="F77" s="111"/>
      <c r="G77" s="105"/>
      <c r="H77" s="111"/>
      <c r="I77" s="105"/>
      <c r="J77" s="101"/>
      <c r="K77" s="105"/>
      <c r="L77" s="111"/>
      <c r="M77" s="105"/>
      <c r="N77" s="111"/>
      <c r="O77" s="105"/>
      <c r="P77" s="113"/>
      <c r="Q77" s="85"/>
      <c r="R77" s="86"/>
    </row>
    <row r="78" spans="1:18" x14ac:dyDescent="0.25">
      <c r="A78" s="83">
        <v>12</v>
      </c>
      <c r="B78" s="84"/>
      <c r="C78" s="54">
        <v>29</v>
      </c>
      <c r="D78" s="41"/>
      <c r="E78" s="45">
        <v>30</v>
      </c>
      <c r="F78" s="42"/>
      <c r="G78" s="45">
        <v>31</v>
      </c>
      <c r="H78" s="42"/>
      <c r="I78" s="45">
        <v>1</v>
      </c>
      <c r="J78" s="42"/>
      <c r="K78" s="45">
        <v>2</v>
      </c>
      <c r="L78" s="42"/>
      <c r="M78" s="45">
        <v>3</v>
      </c>
      <c r="N78" s="42"/>
      <c r="O78" s="45">
        <v>4</v>
      </c>
      <c r="P78" s="57"/>
      <c r="Q78" s="85">
        <f>Overview!D21</f>
        <v>39</v>
      </c>
      <c r="R78" s="85"/>
    </row>
    <row r="79" spans="1:18" ht="15" customHeight="1" x14ac:dyDescent="0.25">
      <c r="A79" s="83"/>
      <c r="B79" s="84"/>
      <c r="C79" s="87" t="s">
        <v>25</v>
      </c>
      <c r="D79" s="110">
        <f>Q78*0.13</f>
        <v>5.07</v>
      </c>
      <c r="E79" s="107" t="s">
        <v>56</v>
      </c>
      <c r="F79" s="110">
        <f>Q78*0.18</f>
        <v>7.02</v>
      </c>
      <c r="G79" s="92" t="s">
        <v>25</v>
      </c>
      <c r="H79" s="110">
        <f>Q78*0.13</f>
        <v>5.07</v>
      </c>
      <c r="I79" s="92" t="s">
        <v>50</v>
      </c>
      <c r="J79" s="90">
        <v>0</v>
      </c>
      <c r="K79" s="107" t="s">
        <v>61</v>
      </c>
      <c r="L79" s="110">
        <f>Q78*0.18</f>
        <v>7.02</v>
      </c>
      <c r="M79" s="92" t="s">
        <v>25</v>
      </c>
      <c r="N79" s="110">
        <f>Q78*0.13</f>
        <v>5.07</v>
      </c>
      <c r="O79" s="92" t="s">
        <v>24</v>
      </c>
      <c r="P79" s="112">
        <f>Q78*0.25</f>
        <v>9.75</v>
      </c>
      <c r="Q79" s="85"/>
      <c r="R79" s="85"/>
    </row>
    <row r="80" spans="1:18" x14ac:dyDescent="0.25">
      <c r="A80" s="83"/>
      <c r="B80" s="84"/>
      <c r="C80" s="88"/>
      <c r="D80" s="110"/>
      <c r="E80" s="108"/>
      <c r="F80" s="110"/>
      <c r="G80" s="93"/>
      <c r="H80" s="110"/>
      <c r="I80" s="93"/>
      <c r="J80" s="90"/>
      <c r="K80" s="93"/>
      <c r="L80" s="110"/>
      <c r="M80" s="93"/>
      <c r="N80" s="110"/>
      <c r="O80" s="93"/>
      <c r="P80" s="112"/>
      <c r="Q80" s="85"/>
      <c r="R80" s="85"/>
    </row>
    <row r="81" spans="1:18" x14ac:dyDescent="0.25">
      <c r="A81" s="83"/>
      <c r="B81" s="84"/>
      <c r="C81" s="88"/>
      <c r="D81" s="110"/>
      <c r="E81" s="108"/>
      <c r="F81" s="110"/>
      <c r="G81" s="93"/>
      <c r="H81" s="110"/>
      <c r="I81" s="93"/>
      <c r="J81" s="90"/>
      <c r="K81" s="93"/>
      <c r="L81" s="110"/>
      <c r="M81" s="93"/>
      <c r="N81" s="110"/>
      <c r="O81" s="93"/>
      <c r="P81" s="112"/>
      <c r="Q81" s="85"/>
      <c r="R81" s="85"/>
    </row>
    <row r="82" spans="1:18" ht="15.75" thickBot="1" x14ac:dyDescent="0.3">
      <c r="A82" s="83"/>
      <c r="B82" s="84"/>
      <c r="C82" s="89"/>
      <c r="D82" s="117"/>
      <c r="E82" s="118"/>
      <c r="F82" s="117"/>
      <c r="G82" s="94"/>
      <c r="H82" s="117"/>
      <c r="I82" s="105"/>
      <c r="J82" s="101"/>
      <c r="K82" s="94"/>
      <c r="L82" s="117"/>
      <c r="M82" s="94"/>
      <c r="N82" s="117"/>
      <c r="O82" s="94"/>
      <c r="P82" s="119"/>
      <c r="Q82" s="85"/>
      <c r="R82" s="85"/>
    </row>
    <row r="83" spans="1:18" x14ac:dyDescent="0.25">
      <c r="A83" s="114" t="s">
        <v>71</v>
      </c>
      <c r="B83" s="114"/>
      <c r="C83" s="114"/>
      <c r="D83" s="114"/>
      <c r="E83" s="114"/>
      <c r="F83" s="114"/>
      <c r="G83" s="114"/>
      <c r="H83" s="114"/>
      <c r="I83" s="114"/>
      <c r="J83" s="114"/>
      <c r="K83" s="114"/>
      <c r="L83" s="114"/>
      <c r="M83" s="114"/>
      <c r="N83" s="114"/>
      <c r="O83" s="114"/>
      <c r="P83" s="114"/>
      <c r="Q83" s="114"/>
      <c r="R83" s="114"/>
    </row>
    <row r="84" spans="1:18" x14ac:dyDescent="0.25">
      <c r="A84" s="114"/>
      <c r="B84" s="114"/>
      <c r="C84" s="114"/>
      <c r="D84" s="114"/>
      <c r="E84" s="114"/>
      <c r="F84" s="114"/>
      <c r="G84" s="114"/>
      <c r="H84" s="114"/>
      <c r="I84" s="114"/>
      <c r="J84" s="114"/>
      <c r="K84" s="114"/>
      <c r="L84" s="114"/>
      <c r="M84" s="114"/>
      <c r="N84" s="114"/>
      <c r="O84" s="114"/>
      <c r="P84" s="114"/>
      <c r="Q84" s="114"/>
      <c r="R84" s="114"/>
    </row>
    <row r="85" spans="1:18" x14ac:dyDescent="0.25">
      <c r="A85" s="114"/>
      <c r="B85" s="114"/>
      <c r="C85" s="114"/>
      <c r="D85" s="114"/>
      <c r="E85" s="114"/>
      <c r="F85" s="114"/>
      <c r="G85" s="114"/>
      <c r="H85" s="114"/>
      <c r="I85" s="114"/>
      <c r="J85" s="114"/>
      <c r="K85" s="114"/>
      <c r="L85" s="114"/>
      <c r="M85" s="114"/>
      <c r="N85" s="114"/>
      <c r="O85" s="114"/>
      <c r="P85" s="114"/>
      <c r="Q85" s="114"/>
      <c r="R85" s="114"/>
    </row>
    <row r="86" spans="1:18" ht="19.5" thickBot="1" x14ac:dyDescent="0.35">
      <c r="A86" s="115" t="s">
        <v>2</v>
      </c>
      <c r="B86" s="115"/>
      <c r="C86" s="116" t="s">
        <v>48</v>
      </c>
      <c r="D86" s="116"/>
      <c r="E86" s="116" t="s">
        <v>14</v>
      </c>
      <c r="F86" s="116"/>
      <c r="G86" s="116" t="s">
        <v>15</v>
      </c>
      <c r="H86" s="116"/>
      <c r="I86" s="116" t="s">
        <v>16</v>
      </c>
      <c r="J86" s="116"/>
      <c r="K86" s="116" t="s">
        <v>17</v>
      </c>
      <c r="L86" s="116"/>
      <c r="M86" s="116" t="s">
        <v>18</v>
      </c>
      <c r="N86" s="116"/>
      <c r="O86" s="116" t="s">
        <v>19</v>
      </c>
      <c r="P86" s="116"/>
      <c r="Q86" s="115" t="s">
        <v>49</v>
      </c>
      <c r="R86" s="115"/>
    </row>
    <row r="87" spans="1:18" x14ac:dyDescent="0.25">
      <c r="A87" s="83">
        <v>13</v>
      </c>
      <c r="B87" s="84"/>
      <c r="C87" s="46">
        <v>5</v>
      </c>
      <c r="D87" s="47"/>
      <c r="E87" s="48">
        <v>6</v>
      </c>
      <c r="F87" s="47"/>
      <c r="G87" s="48">
        <v>7</v>
      </c>
      <c r="H87" s="47"/>
      <c r="I87" s="48">
        <v>8</v>
      </c>
      <c r="J87" s="47"/>
      <c r="K87" s="48">
        <v>9</v>
      </c>
      <c r="L87" s="47"/>
      <c r="M87" s="48">
        <v>10</v>
      </c>
      <c r="N87" s="47"/>
      <c r="O87" s="48">
        <v>11</v>
      </c>
      <c r="P87" s="49"/>
      <c r="Q87" s="85">
        <f>Overview!D22</f>
        <v>43</v>
      </c>
      <c r="R87" s="85"/>
    </row>
    <row r="88" spans="1:18" ht="15" customHeight="1" x14ac:dyDescent="0.25">
      <c r="A88" s="83"/>
      <c r="B88" s="84"/>
      <c r="C88" s="87" t="s">
        <v>25</v>
      </c>
      <c r="D88" s="110">
        <f>Q87*0.13</f>
        <v>5.59</v>
      </c>
      <c r="E88" s="107" t="s">
        <v>58</v>
      </c>
      <c r="F88" s="110">
        <f>Q87*0.18</f>
        <v>7.7399999999999993</v>
      </c>
      <c r="G88" s="92" t="s">
        <v>25</v>
      </c>
      <c r="H88" s="110">
        <f>Q87*0.13</f>
        <v>5.59</v>
      </c>
      <c r="I88" s="92" t="s">
        <v>50</v>
      </c>
      <c r="J88" s="90">
        <v>0</v>
      </c>
      <c r="K88" s="107" t="s">
        <v>62</v>
      </c>
      <c r="L88" s="110">
        <f>Q87*0.18</f>
        <v>7.7399999999999993</v>
      </c>
      <c r="M88" s="92" t="s">
        <v>25</v>
      </c>
      <c r="N88" s="110">
        <f>Q87*0.13</f>
        <v>5.59</v>
      </c>
      <c r="O88" s="92" t="s">
        <v>24</v>
      </c>
      <c r="P88" s="112">
        <f>Q87*0.25</f>
        <v>10.75</v>
      </c>
      <c r="Q88" s="85"/>
      <c r="R88" s="85"/>
    </row>
    <row r="89" spans="1:18" x14ac:dyDescent="0.25">
      <c r="A89" s="83"/>
      <c r="B89" s="84"/>
      <c r="C89" s="88"/>
      <c r="D89" s="110"/>
      <c r="E89" s="108"/>
      <c r="F89" s="110"/>
      <c r="G89" s="93"/>
      <c r="H89" s="110"/>
      <c r="I89" s="93"/>
      <c r="J89" s="90"/>
      <c r="K89" s="93"/>
      <c r="L89" s="110"/>
      <c r="M89" s="93"/>
      <c r="N89" s="110"/>
      <c r="O89" s="93"/>
      <c r="P89" s="112"/>
      <c r="Q89" s="85"/>
      <c r="R89" s="85"/>
    </row>
    <row r="90" spans="1:18" x14ac:dyDescent="0.25">
      <c r="A90" s="83"/>
      <c r="B90" s="84"/>
      <c r="C90" s="88"/>
      <c r="D90" s="110"/>
      <c r="E90" s="108"/>
      <c r="F90" s="110"/>
      <c r="G90" s="93"/>
      <c r="H90" s="110"/>
      <c r="I90" s="93"/>
      <c r="J90" s="90"/>
      <c r="K90" s="93"/>
      <c r="L90" s="110"/>
      <c r="M90" s="93"/>
      <c r="N90" s="110"/>
      <c r="O90" s="93"/>
      <c r="P90" s="112"/>
      <c r="Q90" s="85"/>
      <c r="R90" s="85"/>
    </row>
    <row r="91" spans="1:18" x14ac:dyDescent="0.25">
      <c r="A91" s="83"/>
      <c r="B91" s="84"/>
      <c r="C91" s="100"/>
      <c r="D91" s="111"/>
      <c r="E91" s="109"/>
      <c r="F91" s="111"/>
      <c r="G91" s="105"/>
      <c r="H91" s="111"/>
      <c r="I91" s="105"/>
      <c r="J91" s="101"/>
      <c r="K91" s="105"/>
      <c r="L91" s="111"/>
      <c r="M91" s="105"/>
      <c r="N91" s="111"/>
      <c r="O91" s="105"/>
      <c r="P91" s="113"/>
      <c r="Q91" s="85"/>
      <c r="R91" s="85"/>
    </row>
    <row r="92" spans="1:18" x14ac:dyDescent="0.25">
      <c r="A92" s="83">
        <v>14</v>
      </c>
      <c r="B92" s="84"/>
      <c r="C92" s="54">
        <v>12</v>
      </c>
      <c r="D92" s="41"/>
      <c r="E92" s="45">
        <v>13</v>
      </c>
      <c r="F92" s="42"/>
      <c r="G92" s="45">
        <v>14</v>
      </c>
      <c r="H92" s="42"/>
      <c r="I92" s="45">
        <v>15</v>
      </c>
      <c r="J92" s="42"/>
      <c r="K92" s="45">
        <v>16</v>
      </c>
      <c r="L92" s="42"/>
      <c r="M92" s="45">
        <v>17</v>
      </c>
      <c r="N92" s="42"/>
      <c r="O92" s="45">
        <v>18</v>
      </c>
      <c r="P92" s="55"/>
      <c r="Q92" s="85">
        <f>Overview!D23</f>
        <v>45</v>
      </c>
      <c r="R92" s="86"/>
    </row>
    <row r="93" spans="1:18" ht="15" customHeight="1" x14ac:dyDescent="0.25">
      <c r="A93" s="83"/>
      <c r="B93" s="84"/>
      <c r="C93" s="87" t="s">
        <v>25</v>
      </c>
      <c r="D93" s="90">
        <f>Q92*0.13</f>
        <v>5.8500000000000005</v>
      </c>
      <c r="E93" s="107" t="s">
        <v>59</v>
      </c>
      <c r="F93" s="90">
        <f>Q92*0.18</f>
        <v>8.1</v>
      </c>
      <c r="G93" s="92" t="s">
        <v>25</v>
      </c>
      <c r="H93" s="90">
        <f>Q92*0.13</f>
        <v>5.8500000000000005</v>
      </c>
      <c r="I93" s="92" t="s">
        <v>50</v>
      </c>
      <c r="J93" s="90">
        <v>0</v>
      </c>
      <c r="K93" s="107" t="s">
        <v>63</v>
      </c>
      <c r="L93" s="90">
        <f>Q92*0.18</f>
        <v>8.1</v>
      </c>
      <c r="M93" s="92" t="s">
        <v>25</v>
      </c>
      <c r="N93" s="90">
        <f>Q92*0.13</f>
        <v>5.8500000000000005</v>
      </c>
      <c r="O93" s="92" t="s">
        <v>24</v>
      </c>
      <c r="P93" s="95">
        <f>Q92*0.25</f>
        <v>11.25</v>
      </c>
      <c r="Q93" s="85"/>
      <c r="R93" s="86"/>
    </row>
    <row r="94" spans="1:18" x14ac:dyDescent="0.25">
      <c r="A94" s="83"/>
      <c r="B94" s="84"/>
      <c r="C94" s="88"/>
      <c r="D94" s="90"/>
      <c r="E94" s="108"/>
      <c r="F94" s="90"/>
      <c r="G94" s="93"/>
      <c r="H94" s="90"/>
      <c r="I94" s="93"/>
      <c r="J94" s="90"/>
      <c r="K94" s="93"/>
      <c r="L94" s="90"/>
      <c r="M94" s="93"/>
      <c r="N94" s="90"/>
      <c r="O94" s="93"/>
      <c r="P94" s="95"/>
      <c r="Q94" s="85"/>
      <c r="R94" s="86"/>
    </row>
    <row r="95" spans="1:18" x14ac:dyDescent="0.25">
      <c r="A95" s="83"/>
      <c r="B95" s="84"/>
      <c r="C95" s="88"/>
      <c r="D95" s="90"/>
      <c r="E95" s="108"/>
      <c r="F95" s="90"/>
      <c r="G95" s="93"/>
      <c r="H95" s="90"/>
      <c r="I95" s="93"/>
      <c r="J95" s="90"/>
      <c r="K95" s="93"/>
      <c r="L95" s="90"/>
      <c r="M95" s="93"/>
      <c r="N95" s="90"/>
      <c r="O95" s="93"/>
      <c r="P95" s="95"/>
      <c r="Q95" s="85"/>
      <c r="R95" s="86"/>
    </row>
    <row r="96" spans="1:18" x14ac:dyDescent="0.25">
      <c r="A96" s="83"/>
      <c r="B96" s="84"/>
      <c r="C96" s="100"/>
      <c r="D96" s="101"/>
      <c r="E96" s="109"/>
      <c r="F96" s="101"/>
      <c r="G96" s="105"/>
      <c r="H96" s="101"/>
      <c r="I96" s="105"/>
      <c r="J96" s="101"/>
      <c r="K96" s="105"/>
      <c r="L96" s="101"/>
      <c r="M96" s="105"/>
      <c r="N96" s="101"/>
      <c r="O96" s="105"/>
      <c r="P96" s="106"/>
      <c r="Q96" s="85"/>
      <c r="R96" s="86"/>
    </row>
    <row r="97" spans="1:18" x14ac:dyDescent="0.25">
      <c r="A97" s="97" t="s">
        <v>51</v>
      </c>
      <c r="B97" s="98"/>
      <c r="C97" s="54">
        <v>19</v>
      </c>
      <c r="D97" s="41"/>
      <c r="E97" s="45">
        <v>20</v>
      </c>
      <c r="F97" s="42"/>
      <c r="G97" s="45">
        <v>21</v>
      </c>
      <c r="H97" s="42"/>
      <c r="I97" s="45">
        <v>22</v>
      </c>
      <c r="J97" s="42"/>
      <c r="K97" s="45">
        <v>23</v>
      </c>
      <c r="L97" s="42"/>
      <c r="M97" s="45">
        <v>24</v>
      </c>
      <c r="N97" s="42"/>
      <c r="O97" s="45">
        <v>25</v>
      </c>
      <c r="P97" s="56"/>
      <c r="Q97" s="85"/>
      <c r="R97" s="86"/>
    </row>
    <row r="98" spans="1:18" x14ac:dyDescent="0.25">
      <c r="A98" s="99"/>
      <c r="B98" s="98"/>
      <c r="C98" s="87"/>
      <c r="D98" s="90"/>
      <c r="E98" s="102"/>
      <c r="F98" s="90"/>
      <c r="G98" s="102"/>
      <c r="H98" s="90"/>
      <c r="I98" s="92"/>
      <c r="J98" s="90"/>
      <c r="K98" s="92"/>
      <c r="L98" s="90"/>
      <c r="M98" s="92"/>
      <c r="N98" s="90"/>
      <c r="O98" s="92"/>
      <c r="P98" s="95"/>
      <c r="Q98" s="85"/>
      <c r="R98" s="86"/>
    </row>
    <row r="99" spans="1:18" x14ac:dyDescent="0.25">
      <c r="A99" s="99"/>
      <c r="B99" s="98"/>
      <c r="C99" s="88"/>
      <c r="D99" s="90"/>
      <c r="E99" s="103"/>
      <c r="F99" s="90"/>
      <c r="G99" s="103"/>
      <c r="H99" s="90"/>
      <c r="I99" s="93"/>
      <c r="J99" s="90"/>
      <c r="K99" s="93"/>
      <c r="L99" s="90"/>
      <c r="M99" s="93"/>
      <c r="N99" s="90"/>
      <c r="O99" s="93"/>
      <c r="P99" s="95"/>
      <c r="Q99" s="85"/>
      <c r="R99" s="86"/>
    </row>
    <row r="100" spans="1:18" x14ac:dyDescent="0.25">
      <c r="A100" s="99"/>
      <c r="B100" s="98"/>
      <c r="C100" s="88"/>
      <c r="D100" s="90"/>
      <c r="E100" s="103"/>
      <c r="F100" s="90"/>
      <c r="G100" s="103"/>
      <c r="H100" s="90"/>
      <c r="I100" s="93"/>
      <c r="J100" s="90"/>
      <c r="K100" s="93"/>
      <c r="L100" s="90"/>
      <c r="M100" s="93"/>
      <c r="N100" s="90"/>
      <c r="O100" s="93"/>
      <c r="P100" s="95"/>
      <c r="Q100" s="85"/>
      <c r="R100" s="86"/>
    </row>
    <row r="101" spans="1:18" x14ac:dyDescent="0.25">
      <c r="A101" s="99"/>
      <c r="B101" s="98"/>
      <c r="C101" s="100"/>
      <c r="D101" s="101"/>
      <c r="E101" s="104"/>
      <c r="F101" s="101"/>
      <c r="G101" s="104"/>
      <c r="H101" s="101"/>
      <c r="I101" s="105"/>
      <c r="J101" s="101"/>
      <c r="K101" s="105"/>
      <c r="L101" s="101"/>
      <c r="M101" s="105"/>
      <c r="N101" s="101"/>
      <c r="O101" s="105"/>
      <c r="P101" s="106"/>
      <c r="Q101" s="85"/>
      <c r="R101" s="86"/>
    </row>
    <row r="102" spans="1:18" x14ac:dyDescent="0.25">
      <c r="A102" s="83"/>
      <c r="B102" s="84"/>
      <c r="C102" s="54">
        <v>26</v>
      </c>
      <c r="D102" s="41"/>
      <c r="E102" s="45">
        <v>27</v>
      </c>
      <c r="F102" s="42"/>
      <c r="G102" s="45">
        <v>28</v>
      </c>
      <c r="H102" s="42"/>
      <c r="I102" s="45">
        <v>29</v>
      </c>
      <c r="J102" s="42"/>
      <c r="K102" s="45">
        <v>30</v>
      </c>
      <c r="L102" s="42"/>
      <c r="M102" s="45">
        <v>31</v>
      </c>
      <c r="N102" s="42"/>
      <c r="O102" s="45">
        <v>1</v>
      </c>
      <c r="P102" s="57"/>
      <c r="Q102" s="85"/>
      <c r="R102" s="86"/>
    </row>
    <row r="103" spans="1:18" x14ac:dyDescent="0.25">
      <c r="A103" s="83"/>
      <c r="B103" s="84"/>
      <c r="C103" s="87"/>
      <c r="D103" s="90"/>
      <c r="E103" s="92"/>
      <c r="F103" s="90"/>
      <c r="G103" s="92"/>
      <c r="H103" s="90"/>
      <c r="I103" s="92"/>
      <c r="J103" s="90"/>
      <c r="K103" s="92"/>
      <c r="L103" s="90"/>
      <c r="M103" s="92"/>
      <c r="N103" s="90"/>
      <c r="O103" s="92"/>
      <c r="P103" s="95"/>
      <c r="Q103" s="85"/>
      <c r="R103" s="86"/>
    </row>
    <row r="104" spans="1:18" x14ac:dyDescent="0.25">
      <c r="A104" s="83"/>
      <c r="B104" s="84"/>
      <c r="C104" s="88"/>
      <c r="D104" s="90"/>
      <c r="E104" s="93"/>
      <c r="F104" s="90"/>
      <c r="G104" s="93"/>
      <c r="H104" s="90"/>
      <c r="I104" s="93"/>
      <c r="J104" s="90"/>
      <c r="K104" s="93"/>
      <c r="L104" s="90"/>
      <c r="M104" s="93"/>
      <c r="N104" s="90"/>
      <c r="O104" s="93"/>
      <c r="P104" s="95"/>
      <c r="Q104" s="85"/>
      <c r="R104" s="86"/>
    </row>
    <row r="105" spans="1:18" x14ac:dyDescent="0.25">
      <c r="A105" s="83"/>
      <c r="B105" s="84"/>
      <c r="C105" s="88"/>
      <c r="D105" s="90"/>
      <c r="E105" s="93"/>
      <c r="F105" s="90"/>
      <c r="G105" s="93"/>
      <c r="H105" s="90"/>
      <c r="I105" s="93"/>
      <c r="J105" s="90"/>
      <c r="K105" s="93"/>
      <c r="L105" s="90"/>
      <c r="M105" s="93"/>
      <c r="N105" s="90"/>
      <c r="O105" s="93"/>
      <c r="P105" s="95"/>
      <c r="Q105" s="85"/>
      <c r="R105" s="86"/>
    </row>
    <row r="106" spans="1:18" ht="15.75" thickBot="1" x14ac:dyDescent="0.3">
      <c r="A106" s="83"/>
      <c r="B106" s="84"/>
      <c r="C106" s="89"/>
      <c r="D106" s="91"/>
      <c r="E106" s="94"/>
      <c r="F106" s="91"/>
      <c r="G106" s="94"/>
      <c r="H106" s="91"/>
      <c r="I106" s="94"/>
      <c r="J106" s="91"/>
      <c r="K106" s="94"/>
      <c r="L106" s="91"/>
      <c r="M106" s="94"/>
      <c r="N106" s="91"/>
      <c r="O106" s="94"/>
      <c r="P106" s="96"/>
      <c r="Q106" s="85"/>
      <c r="R106" s="86"/>
    </row>
  </sheetData>
  <mergeCells count="300">
    <mergeCell ref="K103:K106"/>
    <mergeCell ref="L103:L106"/>
    <mergeCell ref="M103:M106"/>
    <mergeCell ref="N103:N106"/>
    <mergeCell ref="O103:O106"/>
    <mergeCell ref="P103:P106"/>
    <mergeCell ref="A102:B106"/>
    <mergeCell ref="Q102:R106"/>
    <mergeCell ref="C103:C106"/>
    <mergeCell ref="D103:D106"/>
    <mergeCell ref="E103:E106"/>
    <mergeCell ref="F103:F106"/>
    <mergeCell ref="G103:G106"/>
    <mergeCell ref="H103:H106"/>
    <mergeCell ref="I103:I106"/>
    <mergeCell ref="J103:J106"/>
    <mergeCell ref="K98:K101"/>
    <mergeCell ref="L98:L101"/>
    <mergeCell ref="M98:M101"/>
    <mergeCell ref="N98:N101"/>
    <mergeCell ref="O98:O101"/>
    <mergeCell ref="P98:P101"/>
    <mergeCell ref="A97:B101"/>
    <mergeCell ref="Q97:R101"/>
    <mergeCell ref="C98:C101"/>
    <mergeCell ref="D98:D101"/>
    <mergeCell ref="E98:E101"/>
    <mergeCell ref="F98:F101"/>
    <mergeCell ref="G98:G101"/>
    <mergeCell ref="H98:H101"/>
    <mergeCell ref="I98:I101"/>
    <mergeCell ref="J98:J101"/>
    <mergeCell ref="K93:K96"/>
    <mergeCell ref="L93:L96"/>
    <mergeCell ref="M93:M96"/>
    <mergeCell ref="N93:N96"/>
    <mergeCell ref="O93:O96"/>
    <mergeCell ref="P93:P96"/>
    <mergeCell ref="A92:B96"/>
    <mergeCell ref="Q92:R96"/>
    <mergeCell ref="C93:C96"/>
    <mergeCell ref="D93:D96"/>
    <mergeCell ref="E93:E96"/>
    <mergeCell ref="F93:F96"/>
    <mergeCell ref="G93:G96"/>
    <mergeCell ref="H93:H96"/>
    <mergeCell ref="I93:I96"/>
    <mergeCell ref="J93:J96"/>
    <mergeCell ref="K88:K91"/>
    <mergeCell ref="L88:L91"/>
    <mergeCell ref="M88:M91"/>
    <mergeCell ref="N88:N91"/>
    <mergeCell ref="O88:O91"/>
    <mergeCell ref="P88:P91"/>
    <mergeCell ref="A87:B91"/>
    <mergeCell ref="Q87:R91"/>
    <mergeCell ref="C88:C91"/>
    <mergeCell ref="D88:D91"/>
    <mergeCell ref="E88:E91"/>
    <mergeCell ref="F88:F91"/>
    <mergeCell ref="G88:G91"/>
    <mergeCell ref="H88:H91"/>
    <mergeCell ref="I88:I91"/>
    <mergeCell ref="J88:J91"/>
    <mergeCell ref="A83:R85"/>
    <mergeCell ref="A86:B86"/>
    <mergeCell ref="C86:D86"/>
    <mergeCell ref="E86:F86"/>
    <mergeCell ref="G86:H86"/>
    <mergeCell ref="I86:J86"/>
    <mergeCell ref="K86:L86"/>
    <mergeCell ref="M86:N86"/>
    <mergeCell ref="O86:P86"/>
    <mergeCell ref="Q86:R86"/>
    <mergeCell ref="K79:K82"/>
    <mergeCell ref="L79:L82"/>
    <mergeCell ref="M79:M82"/>
    <mergeCell ref="N79:N82"/>
    <mergeCell ref="O79:O82"/>
    <mergeCell ref="P79:P82"/>
    <mergeCell ref="A78:B82"/>
    <mergeCell ref="Q78:R82"/>
    <mergeCell ref="C79:C82"/>
    <mergeCell ref="D79:D82"/>
    <mergeCell ref="E79:E82"/>
    <mergeCell ref="F79:F82"/>
    <mergeCell ref="G79:G82"/>
    <mergeCell ref="H79:H82"/>
    <mergeCell ref="I79:I82"/>
    <mergeCell ref="J79:J82"/>
    <mergeCell ref="K74:K77"/>
    <mergeCell ref="L74:L77"/>
    <mergeCell ref="M74:M77"/>
    <mergeCell ref="N74:N77"/>
    <mergeCell ref="O74:O77"/>
    <mergeCell ref="P74:P77"/>
    <mergeCell ref="A73:B77"/>
    <mergeCell ref="Q73:R77"/>
    <mergeCell ref="C74:C77"/>
    <mergeCell ref="D74:D77"/>
    <mergeCell ref="E74:E77"/>
    <mergeCell ref="F74:F77"/>
    <mergeCell ref="G74:G77"/>
    <mergeCell ref="H74:H77"/>
    <mergeCell ref="I74:I77"/>
    <mergeCell ref="J74:J77"/>
    <mergeCell ref="K69:K72"/>
    <mergeCell ref="L69:L72"/>
    <mergeCell ref="M69:M72"/>
    <mergeCell ref="N69:N72"/>
    <mergeCell ref="O69:O72"/>
    <mergeCell ref="P69:P72"/>
    <mergeCell ref="A68:B72"/>
    <mergeCell ref="Q68:R72"/>
    <mergeCell ref="C69:C72"/>
    <mergeCell ref="D69:D72"/>
    <mergeCell ref="E69:E72"/>
    <mergeCell ref="F69:F72"/>
    <mergeCell ref="G69:G72"/>
    <mergeCell ref="H69:H72"/>
    <mergeCell ref="I69:I72"/>
    <mergeCell ref="J69:J72"/>
    <mergeCell ref="K64:K67"/>
    <mergeCell ref="L64:L67"/>
    <mergeCell ref="M64:M67"/>
    <mergeCell ref="N64:N67"/>
    <mergeCell ref="O64:O67"/>
    <mergeCell ref="P64:P67"/>
    <mergeCell ref="A63:B67"/>
    <mergeCell ref="Q63:R67"/>
    <mergeCell ref="C64:C67"/>
    <mergeCell ref="D64:D67"/>
    <mergeCell ref="E64:E67"/>
    <mergeCell ref="F64:F67"/>
    <mergeCell ref="G64:G67"/>
    <mergeCell ref="H64:H67"/>
    <mergeCell ref="I64:I67"/>
    <mergeCell ref="J64:J67"/>
    <mergeCell ref="K59:K62"/>
    <mergeCell ref="L59:L62"/>
    <mergeCell ref="M59:M62"/>
    <mergeCell ref="N59:N62"/>
    <mergeCell ref="O59:O62"/>
    <mergeCell ref="P59:P62"/>
    <mergeCell ref="A58:B62"/>
    <mergeCell ref="Q58:R62"/>
    <mergeCell ref="C59:C62"/>
    <mergeCell ref="D59:D62"/>
    <mergeCell ref="E59:E62"/>
    <mergeCell ref="F59:F62"/>
    <mergeCell ref="G59:G62"/>
    <mergeCell ref="H59:H62"/>
    <mergeCell ref="I59:I62"/>
    <mergeCell ref="J59:J62"/>
    <mergeCell ref="A54:R56"/>
    <mergeCell ref="A57:B57"/>
    <mergeCell ref="C57:D57"/>
    <mergeCell ref="E57:F57"/>
    <mergeCell ref="G57:H57"/>
    <mergeCell ref="I57:J57"/>
    <mergeCell ref="K57:L57"/>
    <mergeCell ref="M57:N57"/>
    <mergeCell ref="O57:P57"/>
    <mergeCell ref="Q57:R57"/>
    <mergeCell ref="K50:K53"/>
    <mergeCell ref="L50:L53"/>
    <mergeCell ref="M50:M53"/>
    <mergeCell ref="N50:N53"/>
    <mergeCell ref="O50:O53"/>
    <mergeCell ref="P50:P53"/>
    <mergeCell ref="A49:B53"/>
    <mergeCell ref="Q49:R53"/>
    <mergeCell ref="C50:C53"/>
    <mergeCell ref="D50:D53"/>
    <mergeCell ref="E50:E53"/>
    <mergeCell ref="F50:F53"/>
    <mergeCell ref="G50:G53"/>
    <mergeCell ref="H50:H53"/>
    <mergeCell ref="I50:I53"/>
    <mergeCell ref="J50:J53"/>
    <mergeCell ref="K45:K48"/>
    <mergeCell ref="L45:L48"/>
    <mergeCell ref="M45:M48"/>
    <mergeCell ref="N45:N48"/>
    <mergeCell ref="O45:O48"/>
    <mergeCell ref="P45:P48"/>
    <mergeCell ref="A44:B48"/>
    <mergeCell ref="Q44:R48"/>
    <mergeCell ref="C45:C48"/>
    <mergeCell ref="D45:D48"/>
    <mergeCell ref="E45:E48"/>
    <mergeCell ref="F45:F48"/>
    <mergeCell ref="G45:G48"/>
    <mergeCell ref="H45:H48"/>
    <mergeCell ref="I45:I48"/>
    <mergeCell ref="J45:J48"/>
    <mergeCell ref="K40:K43"/>
    <mergeCell ref="L40:L43"/>
    <mergeCell ref="M40:M43"/>
    <mergeCell ref="N40:N43"/>
    <mergeCell ref="O40:O43"/>
    <mergeCell ref="P40:P43"/>
    <mergeCell ref="A39:B43"/>
    <mergeCell ref="Q39:R43"/>
    <mergeCell ref="C40:C43"/>
    <mergeCell ref="D40:D43"/>
    <mergeCell ref="E40:E43"/>
    <mergeCell ref="F40:F43"/>
    <mergeCell ref="G40:G43"/>
    <mergeCell ref="H40:H43"/>
    <mergeCell ref="I40:I43"/>
    <mergeCell ref="J40:J43"/>
    <mergeCell ref="K35:K38"/>
    <mergeCell ref="L35:L38"/>
    <mergeCell ref="M35:M38"/>
    <mergeCell ref="N35:N38"/>
    <mergeCell ref="O35:O38"/>
    <mergeCell ref="P35:P38"/>
    <mergeCell ref="A34:B38"/>
    <mergeCell ref="Q34:R38"/>
    <mergeCell ref="C35:C38"/>
    <mergeCell ref="D35:D38"/>
    <mergeCell ref="E35:E38"/>
    <mergeCell ref="F35:F38"/>
    <mergeCell ref="G35:G38"/>
    <mergeCell ref="H35:H38"/>
    <mergeCell ref="I35:I38"/>
    <mergeCell ref="J35:J38"/>
    <mergeCell ref="A30:R32"/>
    <mergeCell ref="A33:B33"/>
    <mergeCell ref="C33:D33"/>
    <mergeCell ref="E33:F33"/>
    <mergeCell ref="G33:H33"/>
    <mergeCell ref="I33:J33"/>
    <mergeCell ref="K33:L33"/>
    <mergeCell ref="M33:N33"/>
    <mergeCell ref="O33:P33"/>
    <mergeCell ref="Q33:R33"/>
    <mergeCell ref="K26:K29"/>
    <mergeCell ref="L26:L29"/>
    <mergeCell ref="M26:M29"/>
    <mergeCell ref="N26:N29"/>
    <mergeCell ref="O26:O29"/>
    <mergeCell ref="P26:P29"/>
    <mergeCell ref="A25:B29"/>
    <mergeCell ref="Q25:R29"/>
    <mergeCell ref="C26:C29"/>
    <mergeCell ref="D26:D29"/>
    <mergeCell ref="E26:E29"/>
    <mergeCell ref="F26:F29"/>
    <mergeCell ref="G26:G29"/>
    <mergeCell ref="H26:H29"/>
    <mergeCell ref="I26:I29"/>
    <mergeCell ref="J26:J29"/>
    <mergeCell ref="F21:F24"/>
    <mergeCell ref="G21:G24"/>
    <mergeCell ref="H21:H24"/>
    <mergeCell ref="I21:I24"/>
    <mergeCell ref="J21:J24"/>
    <mergeCell ref="K21:K24"/>
    <mergeCell ref="F16:F19"/>
    <mergeCell ref="G16:G19"/>
    <mergeCell ref="H16:H19"/>
    <mergeCell ref="I16:I19"/>
    <mergeCell ref="J16:J19"/>
    <mergeCell ref="K16:K19"/>
    <mergeCell ref="A20:B24"/>
    <mergeCell ref="A5:B9"/>
    <mergeCell ref="Q5:R9"/>
    <mergeCell ref="A10:B14"/>
    <mergeCell ref="Q10:R14"/>
    <mergeCell ref="A15:B19"/>
    <mergeCell ref="Q15:R19"/>
    <mergeCell ref="C16:C19"/>
    <mergeCell ref="D16:D19"/>
    <mergeCell ref="E16:E19"/>
    <mergeCell ref="L21:L24"/>
    <mergeCell ref="M21:M24"/>
    <mergeCell ref="N21:N24"/>
    <mergeCell ref="O21:O24"/>
    <mergeCell ref="P21:P24"/>
    <mergeCell ref="M16:M19"/>
    <mergeCell ref="N16:N19"/>
    <mergeCell ref="O16:O19"/>
    <mergeCell ref="P16:P19"/>
    <mergeCell ref="L16:L19"/>
    <mergeCell ref="Q20:R24"/>
    <mergeCell ref="C21:C24"/>
    <mergeCell ref="D21:D24"/>
    <mergeCell ref="E21:E24"/>
    <mergeCell ref="A1:R3"/>
    <mergeCell ref="A4:B4"/>
    <mergeCell ref="C4:D4"/>
    <mergeCell ref="E4:F4"/>
    <mergeCell ref="G4:H4"/>
    <mergeCell ref="I4:J4"/>
    <mergeCell ref="K4:L4"/>
    <mergeCell ref="M4:N4"/>
    <mergeCell ref="O4:P4"/>
    <mergeCell ref="Q4:R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Overview</vt:lpstr>
      <vt:lpstr>Workout Info</vt:lpstr>
      <vt:lpstr>Option 1 Calendar</vt:lpstr>
      <vt:lpstr>Option 2 Calendar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Polatas</dc:creator>
  <cp:lastModifiedBy>Matt Polatas</cp:lastModifiedBy>
  <dcterms:created xsi:type="dcterms:W3CDTF">2018-05-27T19:21:48Z</dcterms:created>
  <dcterms:modified xsi:type="dcterms:W3CDTF">2019-05-08T17:35:00Z</dcterms:modified>
</cp:coreProperties>
</file>